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5876\10219064\9_Leverans\20180216_GYF AP 2.0 manual + beräkningsmall\"/>
    </mc:Choice>
  </mc:AlternateContent>
  <bookViews>
    <workbookView xWindow="0" yWindow="0" windowWidth="19176" windowHeight="6996" tabRatio="776"/>
  </bookViews>
  <sheets>
    <sheet name="GYF översikt" sheetId="2" r:id="rId1"/>
    <sheet name="Lista - ytor och kvaliteter" sheetId="19" r:id="rId2"/>
    <sheet name="Område X" sheetId="3" r:id="rId3"/>
    <sheet name="Område Y" sheetId="23" r:id="rId4"/>
    <sheet name="Område Z" sheetId="24" r:id="rId5"/>
  </sheets>
  <calcPr calcId="162913"/>
</workbook>
</file>

<file path=xl/calcChain.xml><?xml version="1.0" encoding="utf-8"?>
<calcChain xmlns="http://schemas.openxmlformats.org/spreadsheetml/2006/main">
  <c r="K16" i="2" l="1"/>
  <c r="G16" i="2"/>
  <c r="K15" i="2"/>
  <c r="G15" i="2"/>
  <c r="C67" i="24" l="1"/>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2" i="24"/>
  <c r="E21" i="24"/>
  <c r="E20" i="24"/>
  <c r="E19" i="24"/>
  <c r="E18" i="24"/>
  <c r="E17" i="24"/>
  <c r="E16" i="24"/>
  <c r="E15" i="24"/>
  <c r="E14" i="24"/>
  <c r="E13" i="24"/>
  <c r="E12" i="24"/>
  <c r="E11" i="24"/>
  <c r="E10" i="24"/>
  <c r="E9" i="24"/>
  <c r="E8" i="24"/>
  <c r="E7" i="24"/>
  <c r="E67" i="24" s="1"/>
  <c r="C67" i="23"/>
  <c r="E66" i="23"/>
  <c r="E65" i="23"/>
  <c r="E64" i="23"/>
  <c r="E63" i="23"/>
  <c r="E62" i="23"/>
  <c r="E61" i="23"/>
  <c r="E60" i="23"/>
  <c r="E59" i="23"/>
  <c r="E58" i="23"/>
  <c r="E57" i="23"/>
  <c r="E56" i="23"/>
  <c r="E55" i="23"/>
  <c r="E54" i="23"/>
  <c r="E53" i="23"/>
  <c r="L11" i="2" s="1"/>
  <c r="E52" i="23"/>
  <c r="E51" i="23"/>
  <c r="E50" i="23"/>
  <c r="L10" i="2" s="1"/>
  <c r="E49" i="23"/>
  <c r="E48" i="23"/>
  <c r="E47" i="23"/>
  <c r="E46" i="23"/>
  <c r="E45" i="23"/>
  <c r="E44" i="23"/>
  <c r="E43" i="23"/>
  <c r="E42" i="23"/>
  <c r="E41" i="23"/>
  <c r="L9" i="2" s="1"/>
  <c r="E40" i="23"/>
  <c r="E39" i="23"/>
  <c r="E38" i="23"/>
  <c r="E37" i="23"/>
  <c r="E36" i="23"/>
  <c r="L8" i="2" s="1"/>
  <c r="E35" i="23"/>
  <c r="E34" i="23"/>
  <c r="E33" i="23"/>
  <c r="E32" i="23"/>
  <c r="E31" i="23"/>
  <c r="E30" i="23"/>
  <c r="E29" i="23"/>
  <c r="E28" i="23"/>
  <c r="E27" i="23"/>
  <c r="L7" i="2" s="1"/>
  <c r="E26" i="23"/>
  <c r="E25" i="23"/>
  <c r="E24" i="23"/>
  <c r="E22" i="23"/>
  <c r="E21" i="23"/>
  <c r="E20" i="23"/>
  <c r="E19" i="23"/>
  <c r="E18" i="23"/>
  <c r="E17" i="23"/>
  <c r="E16" i="23"/>
  <c r="E15" i="23"/>
  <c r="E14" i="23"/>
  <c r="E13" i="23"/>
  <c r="E12" i="23"/>
  <c r="E11" i="23"/>
  <c r="E10" i="23"/>
  <c r="E9" i="23"/>
  <c r="E8" i="23"/>
  <c r="E7" i="23"/>
  <c r="L12" i="2" l="1"/>
  <c r="E67" i="23"/>
  <c r="E26" i="3"/>
  <c r="E31" i="3"/>
  <c r="E65" i="3"/>
  <c r="E61" i="3"/>
  <c r="E38" i="3"/>
  <c r="E41" i="3"/>
  <c r="E42" i="3"/>
  <c r="E45" i="3"/>
  <c r="E47" i="3"/>
  <c r="E48" i="3"/>
  <c r="E49" i="3"/>
  <c r="E50" i="3"/>
  <c r="E51" i="3"/>
  <c r="E52" i="3"/>
  <c r="E53" i="3"/>
  <c r="E54" i="3"/>
  <c r="E24" i="3"/>
  <c r="E25" i="3"/>
  <c r="E27" i="3"/>
  <c r="E28" i="3"/>
  <c r="E29" i="3"/>
  <c r="E30" i="3"/>
  <c r="E32" i="3"/>
  <c r="E33" i="3"/>
  <c r="E34" i="3"/>
  <c r="C16" i="2" s="1"/>
  <c r="D12" i="2" s="1"/>
  <c r="E35" i="3"/>
  <c r="E36" i="3"/>
  <c r="E37" i="3"/>
  <c r="E39" i="3"/>
  <c r="E40" i="3"/>
  <c r="E43" i="3"/>
  <c r="E44" i="3"/>
  <c r="E46" i="3"/>
  <c r="E55" i="3"/>
  <c r="E56" i="3"/>
  <c r="E57" i="3"/>
  <c r="E58" i="3"/>
  <c r="E59" i="3"/>
  <c r="E60" i="3"/>
  <c r="E62" i="3"/>
  <c r="E63" i="3"/>
  <c r="E64" i="3"/>
  <c r="E66" i="3"/>
  <c r="E22" i="3"/>
  <c r="E21" i="3"/>
  <c r="E20" i="3"/>
  <c r="E19" i="3"/>
  <c r="E18" i="3"/>
  <c r="E17" i="3"/>
  <c r="E16" i="3"/>
  <c r="E15" i="3"/>
  <c r="E14" i="3"/>
  <c r="E13" i="3"/>
  <c r="E12" i="3"/>
  <c r="E11" i="3"/>
  <c r="E10" i="3"/>
  <c r="E9" i="3"/>
  <c r="E8" i="3"/>
  <c r="E7" i="3"/>
  <c r="C67" i="3"/>
  <c r="C15" i="2" l="1"/>
  <c r="E67" i="3"/>
  <c r="D7" i="2"/>
  <c r="D10" i="2"/>
  <c r="D11" i="2"/>
  <c r="C17" i="2"/>
  <c r="D9" i="2"/>
  <c r="D8" i="2"/>
  <c r="K17" i="2"/>
  <c r="H10" i="2" l="1"/>
  <c r="H9" i="2"/>
  <c r="H12" i="2"/>
  <c r="H8" i="2"/>
  <c r="H11" i="2"/>
  <c r="H7" i="2"/>
  <c r="C19" i="2"/>
  <c r="D15" i="2"/>
  <c r="D16" i="2"/>
  <c r="K19" i="2"/>
  <c r="L15" i="2"/>
  <c r="G17" i="2"/>
  <c r="L16" i="2"/>
  <c r="C23" i="2" l="1"/>
  <c r="G19" i="2"/>
  <c r="H15" i="2"/>
  <c r="H16" i="2"/>
</calcChain>
</file>

<file path=xl/sharedStrings.xml><?xml version="1.0" encoding="utf-8"?>
<sst xmlns="http://schemas.openxmlformats.org/spreadsheetml/2006/main" count="709" uniqueCount="270">
  <si>
    <t>Faktor</t>
  </si>
  <si>
    <t>K1</t>
  </si>
  <si>
    <t>K2</t>
  </si>
  <si>
    <t>K3</t>
  </si>
  <si>
    <t>Y1</t>
  </si>
  <si>
    <t>Y2</t>
  </si>
  <si>
    <t>Y3</t>
  </si>
  <si>
    <t>Y4</t>
  </si>
  <si>
    <t>GYF:</t>
  </si>
  <si>
    <t>K5</t>
  </si>
  <si>
    <t>K6</t>
  </si>
  <si>
    <t>K7</t>
  </si>
  <si>
    <t>K8</t>
  </si>
  <si>
    <t>K9</t>
  </si>
  <si>
    <t>K10</t>
  </si>
  <si>
    <t>K11</t>
  </si>
  <si>
    <t>K12</t>
  </si>
  <si>
    <t>K13</t>
  </si>
  <si>
    <t>K14</t>
  </si>
  <si>
    <t>K15</t>
  </si>
  <si>
    <t>K17</t>
  </si>
  <si>
    <t>K18</t>
  </si>
  <si>
    <t>K19</t>
  </si>
  <si>
    <t>K20</t>
  </si>
  <si>
    <t>K21</t>
  </si>
  <si>
    <t>K22</t>
  </si>
  <si>
    <t>K23</t>
  </si>
  <si>
    <t>K24</t>
  </si>
  <si>
    <t>K25</t>
  </si>
  <si>
    <t>K26</t>
  </si>
  <si>
    <t>K27</t>
  </si>
  <si>
    <t>K28</t>
  </si>
  <si>
    <t>K29</t>
  </si>
  <si>
    <t>K30</t>
  </si>
  <si>
    <t>K31</t>
  </si>
  <si>
    <t>K32</t>
  </si>
  <si>
    <t>Poäng:</t>
  </si>
  <si>
    <t>Faktor:</t>
  </si>
  <si>
    <r>
      <rPr>
        <i/>
        <sz val="20"/>
        <color theme="1"/>
        <rFont val="Calibri"/>
        <family val="2"/>
        <scheme val="minor"/>
      </rPr>
      <t xml:space="preserve">Antal </t>
    </r>
    <r>
      <rPr>
        <sz val="20"/>
        <color theme="1"/>
        <rFont val="Calibri"/>
        <family val="2"/>
        <scheme val="minor"/>
      </rPr>
      <t>boende:</t>
    </r>
  </si>
  <si>
    <r>
      <rPr>
        <i/>
        <sz val="20"/>
        <color theme="1"/>
        <rFont val="Calibri"/>
        <family val="2"/>
        <scheme val="minor"/>
      </rPr>
      <t xml:space="preserve">Area </t>
    </r>
    <r>
      <rPr>
        <sz val="20"/>
        <color theme="1"/>
        <rFont val="Calibri"/>
        <family val="2"/>
        <scheme val="minor"/>
      </rPr>
      <t>obebyggd yta (Ha):</t>
    </r>
  </si>
  <si>
    <r>
      <rPr>
        <i/>
        <sz val="20"/>
        <color theme="1"/>
        <rFont val="Calibri"/>
        <family val="2"/>
        <scheme val="minor"/>
      </rPr>
      <t xml:space="preserve">Area </t>
    </r>
    <r>
      <rPr>
        <sz val="20"/>
        <color theme="1"/>
        <rFont val="Calibri"/>
        <family val="2"/>
        <scheme val="minor"/>
      </rPr>
      <t>bebyggd yta (byggnader, Ha):</t>
    </r>
  </si>
  <si>
    <t>Kvalitet</t>
  </si>
  <si>
    <t>Poäng</t>
  </si>
  <si>
    <t>Pollinatörsnod</t>
  </si>
  <si>
    <t>Mikroklimatreglering</t>
  </si>
  <si>
    <t>Dagvattenhantering</t>
  </si>
  <si>
    <t xml:space="preserve">Grönområden och gröna stråk </t>
  </si>
  <si>
    <t>Yttyp</t>
  </si>
  <si>
    <t>Pollination</t>
  </si>
  <si>
    <t>Ytor</t>
  </si>
  <si>
    <t>Buller</t>
  </si>
  <si>
    <t>Area (m2)</t>
  </si>
  <si>
    <t>K33</t>
  </si>
  <si>
    <t>K34</t>
  </si>
  <si>
    <t>Kriterier</t>
  </si>
  <si>
    <t>Yta</t>
  </si>
  <si>
    <t>Parker</t>
  </si>
  <si>
    <t>Trädgårdar</t>
  </si>
  <si>
    <t>Pollinatörsobjekt</t>
  </si>
  <si>
    <t>Större naturområde</t>
  </si>
  <si>
    <t>Kyrkogård</t>
  </si>
  <si>
    <t>Totalpoäng för ytor:</t>
  </si>
  <si>
    <t>Totalpoäng för kvalitéer:</t>
  </si>
  <si>
    <t>Grönska på konstruktioner</t>
  </si>
  <si>
    <t>K35</t>
  </si>
  <si>
    <t>Grönska i hårdgjorda miljöer</t>
  </si>
  <si>
    <t>Pollinatörsgynnande yta</t>
  </si>
  <si>
    <t>Lövskugga från konstruktion med grönska</t>
  </si>
  <si>
    <t>Gröna väggar</t>
  </si>
  <si>
    <t>Gröna tak</t>
  </si>
  <si>
    <t>Lövskugga från enstaka träd</t>
  </si>
  <si>
    <t>Totalt:</t>
  </si>
  <si>
    <t>Grönytor torg</t>
  </si>
  <si>
    <t>Grönytor gata</t>
  </si>
  <si>
    <t>Grönytor lekplats</t>
  </si>
  <si>
    <t>Vattenstråk</t>
  </si>
  <si>
    <t>Blomsterprakt</t>
  </si>
  <si>
    <t>Grön mur</t>
  </si>
  <si>
    <t>Vegetationsskärmar</t>
  </si>
  <si>
    <t xml:space="preserve">Grönska på byggnader, broar, bjälklag m.m. t.ex. gröna tak (inkl. garage, busskurer, cykelstall m.m.), ekodukter (över- och underbyggda), pergolor, 3D-grönska, gröna väggar, lövgångar, grönska vajersystem, staket, stängsel, murar  m.m. Den yta som inom 5 år beräknas vara täckt av växtlighet får räknas (artberoende). </t>
  </si>
  <si>
    <t>TOTAL</t>
  </si>
  <si>
    <t>Pollinatörsobjekt (25 kvm/st)</t>
  </si>
  <si>
    <t xml:space="preserve">GYF-medel: </t>
  </si>
  <si>
    <r>
      <t>Grönska i gaturum, på torg, parkeringar, lekplatser t.ex. träd, gröna vägbanor, refuger, rondeller och spårvägar,</t>
    </r>
    <r>
      <rPr>
        <sz val="11"/>
        <color rgb="FFFF0000"/>
        <rFont val="Calibri"/>
        <family val="2"/>
        <scheme val="minor"/>
      </rPr>
      <t xml:space="preserve"> </t>
    </r>
    <r>
      <rPr>
        <sz val="11"/>
        <rFont val="Calibri"/>
        <family val="2"/>
        <scheme val="minor"/>
      </rPr>
      <t>planteringar m.m. Träd räknas som 10 kvm/st</t>
    </r>
  </si>
  <si>
    <t xml:space="preserve">Biologisk mångfald </t>
  </si>
  <si>
    <t>Kultur, rekreation och sociala samband</t>
  </si>
  <si>
    <t>Balansering</t>
  </si>
  <si>
    <t>GYF-beräkning</t>
  </si>
  <si>
    <t>Andel av poäng (%)</t>
  </si>
  <si>
    <t>K4</t>
  </si>
  <si>
    <t>K16</t>
  </si>
  <si>
    <t>Odling och djurhållning</t>
  </si>
  <si>
    <t>Area allmän platsmark detaljplan X</t>
  </si>
  <si>
    <t>Kommentar</t>
  </si>
  <si>
    <t>Bevarat objekt som särskilt gynnar biologisk mångfald</t>
  </si>
  <si>
    <t xml:space="preserve">Flerskiktad vegetation, minst tre vegetationsskikt </t>
  </si>
  <si>
    <t xml:space="preserve">Halvöppen vegetation, minst två vegetationsskikt </t>
  </si>
  <si>
    <t xml:space="preserve">Öppen vegetetation, ett vegetationsskikt  </t>
  </si>
  <si>
    <t>Bullervall</t>
  </si>
  <si>
    <t>Trädbälte 15m&lt;bred</t>
  </si>
  <si>
    <t>Trädrad bakom bullerskärm</t>
  </si>
  <si>
    <t>Grönska i växtsubstrat på konstruktion</t>
  </si>
  <si>
    <t>Grönska på bullerdämpande konstruktioner utan substrat</t>
  </si>
  <si>
    <t>Större vattengata</t>
  </si>
  <si>
    <t>Damm</t>
  </si>
  <si>
    <t>Våtmark</t>
  </si>
  <si>
    <t>TOTAL (ekoeffektiv yta)</t>
  </si>
  <si>
    <t>Träd (25 m2 st)</t>
  </si>
  <si>
    <t>Område X</t>
  </si>
  <si>
    <t>Område Y</t>
  </si>
  <si>
    <t>Område Z</t>
  </si>
  <si>
    <t>Vegetationsklädd porös mark</t>
  </si>
  <si>
    <t>Vattenytor och vattenstråk som används för rening och fördröjning av dagvatten</t>
  </si>
  <si>
    <t xml:space="preserve">Genomsläpplig vegetationsklädd naturyta </t>
  </si>
  <si>
    <t xml:space="preserve">Vegetationsklädd tillfällig översvämningsyta </t>
  </si>
  <si>
    <t>Anlagd yta särskilt utformad för rening och fördröjning av dagvatten</t>
  </si>
  <si>
    <t>Kulturhistorisk grön miljö</t>
  </si>
  <si>
    <t>Nyanlagd varierad artrik miljö</t>
  </si>
  <si>
    <t>K36</t>
  </si>
  <si>
    <t>K37</t>
  </si>
  <si>
    <t>K38</t>
  </si>
  <si>
    <t>K39</t>
  </si>
  <si>
    <t>K40</t>
  </si>
  <si>
    <t>Kulturella ekosystemtjänster</t>
  </si>
  <si>
    <t>Bevarad viktig livsmiljö inom landskapssamband</t>
  </si>
  <si>
    <t>Bevarad övrig natur utanför landskapssamband</t>
  </si>
  <si>
    <t>Nyanlagd viktig livsmiljö inom landskapssamband</t>
  </si>
  <si>
    <t>Nyanlagd övrig natur utanför landskapssamband</t>
  </si>
  <si>
    <t xml:space="preserve">Bullervall </t>
  </si>
  <si>
    <t>Positiva ljud från naturen / ljudmaskering</t>
  </si>
  <si>
    <t>Uppsamling av regnvatten för bevattning</t>
  </si>
  <si>
    <t xml:space="preserve">Artrik miljö
</t>
  </si>
  <si>
    <t>Skogskänsla</t>
  </si>
  <si>
    <t>Grönskande stadsmiljö</t>
  </si>
  <si>
    <t>Längre sammanhängande gröna promenadstråk</t>
  </si>
  <si>
    <t>Natur- och parkytor för aktiviteter</t>
  </si>
  <si>
    <t>Nyskapat objekt som särskilt gynnar biologisk mångfald</t>
  </si>
  <si>
    <t>Reglerande ekosystemtjänst: Bullerreducering</t>
  </si>
  <si>
    <t>Grönska på konstruktion utan substrat</t>
  </si>
  <si>
    <t>Reglerande ekosystemtjänster:         Klimatanpassning - Mikroklimatreglering</t>
  </si>
  <si>
    <t>Genomsläpplig vegetationsklädd naturyta</t>
  </si>
  <si>
    <t>Vegetationsklädd tillfällig översvämningsyta</t>
  </si>
  <si>
    <t>Flerskiktad vegetation, minst tre vegetationsskikt</t>
  </si>
  <si>
    <t>Halvöppen vegetation, minst två vegetationsskikt</t>
  </si>
  <si>
    <t>Öppen vegetation, ett vegetationsskikt</t>
  </si>
  <si>
    <t>Artrik natur</t>
  </si>
  <si>
    <t>Särskilt värdefulla träd, natur- och kulturobjekt</t>
  </si>
  <si>
    <t>Övriga träd och naturobjekt av värde för stadsbild m.m.</t>
  </si>
  <si>
    <t>Odling och/eller djurhållning</t>
  </si>
  <si>
    <t>Huvudsakliga grönytor. Större grönområden, parker, trädgårdar, kyrkogårdar, gröna korridorer, skogar  m.m.</t>
  </si>
  <si>
    <t xml:space="preserve">Naturliga, öppna vattenytor och stråk t.ex. vikar, kanaler, dammar, bäckar, diken m.m. samt grönblå strukturer där vegetationen präglas av vattenregimen och semi-akvatiska arter, t.ex. våtmarker, diken, översvämningsängar, strandängar,  fuktlövskog, sumpskogar m.m. Grundvatten och större vattenområden, så som sjöar och hav, räknas ej in i vattenytor i GYF AP. </t>
  </si>
  <si>
    <t>Vattenytor och vattenstråk</t>
  </si>
  <si>
    <t>Exempel</t>
  </si>
  <si>
    <t>Punktobjekt</t>
  </si>
  <si>
    <t>Isolerade, ensartade ytor utan koppling till omgivande grön- och blåstruktur</t>
  </si>
  <si>
    <t>Upphöjd mark med vegetation, i första hand placerad nära bullerkällan. Ska bestå av poröst material med potential att dämpa buller, exempelvis jord. Bullervallens yta räknas.</t>
  </si>
  <si>
    <t>Bullervallar är oftast 1–3 meter höga för att effektivt kunna skärma av buller. Effekten beror på typ av buller och landskapets utformning. Vallen har en avskärmande effekt som förstärks av det porösa material som vallen byggs upp av. Ibland kan en lösning vara att istället placera vallen nära mottagaren.</t>
  </si>
  <si>
    <t>Vegetationsklädd mark placerad i markplan mellan bullerkällan och mottagaren. Marken måste vara porös för att få tillgodoräknas. Vid armerad vegetation räknas hälften av ytan (vegetation i fogar räknas ej).</t>
  </si>
  <si>
    <t>Skogsområden, ängsmark, oklippta vägkanter, gräsmattor, fotbollsplaner (ej konstgräs). Högväxande vegetation växer oftast på tjockare porösare mark och är därför bättre ur bullerreduceringssynpunkt. Kortklippta gräsmarker är ofta mer kompakterade.</t>
  </si>
  <si>
    <t xml:space="preserve">Grönyta med flera trädrader som placeras mellan bullerkällan och mottagaren på sådan höjd att siktlinjen skärmas. Det ska ej vara möjligt att se igenom vägridån, den ska dölja bullerkällan. </t>
  </si>
  <si>
    <t>Del av park eller annan grönyta belägen mot bullerkälla. Den grundläggande parametern som påverkar ljudets dämpning är den totala ytan som upptas av trädstammar. Genom att minska avståndet mellan stammarna eller genom att ha tjockare stammar ökar avskärmningen för en given bredd på ett trädbälte.</t>
  </si>
  <si>
    <t>Träden ska placeras utan stora glipor mellan trädens kronor. Om träden placeras i hårdgjord mark bör de planteras i skelettjord eller motsvarande. Om träden får bra förutsättningar ökar storleken på trädens kronor. Ibland kan dubbla trädrader vara en lösning för att få till en bra krontäckning. Om detta görs, räknas bara en rad.</t>
  </si>
  <si>
    <t>Linje</t>
  </si>
  <si>
    <t>En trädrad bakom en bullerskärm ger ett effektivt vindskydd vilket hindrar bullret från att regna ner på marknivå. Lövverk förbättrar på så sätt den traditionella bullerskärmens kapacitet att minska buller.</t>
  </si>
  <si>
    <t>Den yta som täcks av vegetation direkt eller senast inom loppet av 5 år räknas.</t>
  </si>
  <si>
    <t>Klätterväxter på bullerplank, fasad, pergola mm. Gröna växter och lövverk ger liten minskning av de faktiska bullernivåerna, men omfördelar ljudet i flera riktningar. Även upplevelsen av det gröna rummet bidrar till att det buller som finns upplevs som mindre störande.</t>
  </si>
  <si>
    <t xml:space="preserve">Kan vara exempelvis busksnår som uppmuntrar till fågelsång, en asp vars löv darrar i vinden eller fontäner som skapar porlande vattenljud. </t>
  </si>
  <si>
    <t>Vattenytor och vattenstråk som renar och fördröjer dagvatten. Träd som ingår i ytorna räknas in här (räknas ej separat). Hårdgjorda ytor räknas ej. Vattnet ska vara så pass rent att det inte påverkar det akvatiska ekosystemet negativt.</t>
  </si>
  <si>
    <t>Fuktskog, kärr, våtmarker, dammar, öppna vattenytor</t>
  </si>
  <si>
    <t xml:space="preserve">Skogsområde, parker och andra grönytor. </t>
  </si>
  <si>
    <t xml:space="preserve">Naturytor med låg avrinning men hög genomsläpplighet (avrinningskofficient max 0,1). Exempelvis ett skogsområde som minskar avrinning mot ett bostadsområde. Den samlar inte upp dagvatten men tar hand om merparten av det regn som faller på den. </t>
  </si>
  <si>
    <t xml:space="preserve">Ytor och stråk i lågpunkter som fungerar som tillfälliga översvämningsytor vid kraftiga regn.  Träd som ingår i ytorna räknas in här (räknas ej separat). Hårdgjorda ytor räknas ej.  </t>
  </si>
  <si>
    <t xml:space="preserve">Översvämningsyta, nedsänkta ytor, torrdiken, svackdiken  </t>
  </si>
  <si>
    <t>Yta (avrinningsyta)</t>
  </si>
  <si>
    <t xml:space="preserve">Anlagda ytor så som regnbäddar, växtbäddar, växtbäddar på bjälklag, gröna tak, m.m. som är särskilt utformade för dagvattenhantering med flera olika vegetationsskikt räknas. Avrinningsytan som anläggningen tar hand om räknas. Hårdgjorda ytor räknas ej. </t>
  </si>
  <si>
    <t>Regnbäddar, växtbäddar, gröna tak</t>
  </si>
  <si>
    <t>Dagvattenhanterade träd i hårdgjord yta</t>
  </si>
  <si>
    <t>Dagvattenhanterande träd i hårdgjord yta</t>
  </si>
  <si>
    <t xml:space="preserve">Enstaka träd i skelettjord särskilt anlagda för dagvattenhantering. Avrinningsytan som anläggningen tar hand om räknas. Skelettjordar med relativt stor porvolym har en magasinerande förmåga, medan träd har en förmåga att ta upp och transpirera vatten och fördröja dagvatten i lövverket. Omkringliggande ytor planeras så att dagvatten ifrån dessa tillrinner ytan på ett för trädet optimalt sätt (hänsyn till vattenkrav och tålighet). </t>
  </si>
  <si>
    <t>Träd i skelettjord på torg, gata eller i annan huvudsakligen hårdgjord miljö</t>
  </si>
  <si>
    <t xml:space="preserve">Vegetationsytor av såväl torrare eller fuktigare karaktär med minst tre vegetationsskikt (fältskikt, buskskikt och trädskikt).  Flerskiktad vegetation ger upphov till både evapotranspiration och skuggning , vilket ger god temperaturreglerande förmåga. Ger stor kyleffekt dagtid och kan vara 4–5 grader svalare än omgivande bebyggelse. </t>
  </si>
  <si>
    <t xml:space="preserve">Vegetationsytor av halvöppen karktär (fältskikt och antingen buskskikt eller trädskikt). Ger upphov till evapotranspiration och skuggning men är mindre effektiv än K22. </t>
  </si>
  <si>
    <t>Parker,naturområden, sumpskogar m.m. Torr och frisk skog har god temperaturreglerande kapacitet. Ädellövskog, skogsmyr och fuktskog har mycket stor kapacitet.</t>
  </si>
  <si>
    <t>Parker med gräsmatta och träd.</t>
  </si>
  <si>
    <t>Öppna grönytor med en låg andel eller avsaknad av träd.</t>
  </si>
  <si>
    <t>Grönska på pergolor, fasader, murar, stängsel, staket, lövgångar, 3D-grönska m.m</t>
  </si>
  <si>
    <t>Skuggande träd på hårdgjorda ytor till exempel gatuträd har stor inverkan på minskandet av strålningstemperaturen. Den upplevda temperaturen kan vara upp till 14 grader svalare under ett träd. Gaturummet bör utformas på ett sätt som tillåter grönska att ta plats utan att riskera ansamling av luftföroreningar pga. förhindrad vertikal luftomblandning. Ibland är det ett bättre alternativ med t.ex fasadgrönska eller buskar.</t>
  </si>
  <si>
    <t>Vegetationsytor med pollen- och nektarrika växter, ruderatmark, torra sandmiljöer, klöverängar, koloniområden.</t>
  </si>
  <si>
    <t xml:space="preserve">Sälg (framför allt hanplantorna) som ofta utgör bins enda födoresurs under tidig vår. </t>
  </si>
  <si>
    <t>Kulturella ekosystemtjänster:                 Rekreation och hälsa</t>
  </si>
  <si>
    <t>Reglerande ekosystemtjänst:                   Pollinering</t>
  </si>
  <si>
    <t>Ekmiljöer och annan ädellövskog med hassel och rik vårflora, hällmark med gamla tallar, äldre kulturparker, våtmarksområden med dammar, naturstränder, naturliga bäckar, bäckraviner, naturliga ängs- och betesmarker.</t>
  </si>
  <si>
    <t>Gamla stora träd till exempel gamla, vackra ekar, stora barrträd, gamla alléer, hålträd, särskilt vackra träd, kulturobjekt som stenrösen, gravhögar, stenmurar, öppna diken och småvatten.</t>
  </si>
  <si>
    <t xml:space="preserve">Blommande träd, stora lönnar, björkar, tallar. Arter, enskilda eller i dungar. Här räknas träd på gator, torg och andra platser. </t>
  </si>
  <si>
    <t>Trädgårdsodlingar, koloniområden, botaniska trädgårdar, blommande stråk längs banvallar och gator, blommande buskage, skogs och parkbryn, bullerskärmar med blomsterplantering eller blommande klätterväxter.</t>
  </si>
  <si>
    <t xml:space="preserve">Områden avsatta för odling eller djurhållning i det offentliga rummet som uppmuntrar till delaktighet. Odlingsområden ska vara iordningställda med tillgång till vatten, kompostplatser m.m. Områden för pallkragar får räknas om de är större än 100 kvm och iordningställda för ändamålet. </t>
  </si>
  <si>
    <t xml:space="preserve">Sammanhängande natur- och parkstruktur som möjliggöra längre promenader (mer än 20 min) i gröna miljöer. Stråken kan utgöras av omväxlande större grönområden och gröna stråk. Gröna promenadstråk kan innehålla både natur och park och kan bestå av både befintlig och anlagd grönska. En väg genom park/naturområde räknas (alltså räknas ej alla stigar med möjliga vägar) </t>
  </si>
  <si>
    <t xml:space="preserve">Sammanhängande natur- och parkstråk längs vattendrag, naturstränder, esplanader. Grönstruktur som kopplas samman med dagvattenanläggningar och bildar sammanhängande strukturer genom stadsmiljö, trädplanteringar och växtbäddar. Natur- och parker sammankopplade med gröna stråk. </t>
  </si>
  <si>
    <t xml:space="preserve">Kolonilotter/odlingslotter, plats upplåten för gemensamma odlingar i parker, platser för pallkragar &gt; 100 kvm, gröna betesmarker (ej rasthagar för hästar), 4H-gårdar. </t>
  </si>
  <si>
    <t>Yta/Linje</t>
  </si>
  <si>
    <t xml:space="preserve">Gräsytor anordnade för vistelse, picknick, solbad, lek och spontan idrott och spel. Naturlekplatser, anlagda lekplatser (ej gummi- och konstgräsytorna), pulkabackar, utsiktsberg, picknickplatser, motionsområde för löpning och skidåkning, bollplaner och andra idrottsytor i gräs. Vattenytor som kan nyttjas för skridskoåkning.  Rofyllda platser med möjlighet till avkoppling/naturupplevelser, sydvända, soliga naturmarksytor, klippor, badplatser, ﬁskeplatser, anläggningar för kanot, småbåtar och jollesegling. </t>
  </si>
  <si>
    <t>Natur- och parkytor iordningställda för skilda aktiviteter. Natur- och parkytorna ska vara tillräckligt stora i relation till antal nyttjare så att  slitage och trängsel undviks. Ryms ﬂera aktiviteter inom en yta får dessa räknas förutsatt att aktiviteterna inte stör eller motverkar varandra. Ytor med konstgräs och gummiytor får inte räknas.</t>
  </si>
  <si>
    <t>Substratytan där växtligheten i vertikala ytor kan växa får räknas. Substratet skall vara tjockt och poröst. Kan vara gröna tak, väggar eller fristående skärmar. För att få tillgodoräkna poängen måste följande kriterier uppfyllas för respektive kategori:
Gröna tak - 10 cm&lt;substrat. Bullret hos mottagaren ska vara dominerat av bidrag som kommit över de gröna taken.
Gröna väggar - 20 cm&lt;substrat / 10 cm&lt;substrat + 10 cm luftspalt mot fasad. Kassetter med substrat kan monteras med avstånd till fasad, utan förändrad akustisk effekt. För klängväxter som inte behöver substrat, kan i stället en akustisk absorbent användas (tillexempel mineralull).   
Fristående bullerskärmar - 20 cm&lt;bred. Det är även viktigt att skärmen har en hård kärna så att ljud inte passerar igenom skärmen.</t>
  </si>
  <si>
    <t>Reglerande ekosystemtjänster:               Dagvatten- och skyfallshantering</t>
  </si>
  <si>
    <t>Stödjande ekosystemtjänst:                         Biologisk mångfald</t>
  </si>
  <si>
    <t>Grön och blåyta</t>
  </si>
  <si>
    <t>Endast rödmarkerat får ändras</t>
  </si>
  <si>
    <t>Bevarad viktig livsmiljö utanför landskapssamband</t>
  </si>
  <si>
    <t>Bevarad övrig natur inom landskapssamband</t>
  </si>
  <si>
    <t>Nyanlagd viktig livsmiljö utanför landskapssamband</t>
  </si>
  <si>
    <t>Nyanlagd övrig natur inom landskapssamband</t>
  </si>
  <si>
    <t>K41</t>
  </si>
  <si>
    <t>K42</t>
  </si>
  <si>
    <t>K43</t>
  </si>
  <si>
    <t xml:space="preserve">Natur- och parkområden som har särskilt god ljudmiljö, &lt; 45 dBA men helst &lt; 40 dBA och som är utformade så att de upplevs lugna och rofyllda, utan störningar från trafik, verksamheter, högljudda aktiviteter eller andra störande element. </t>
  </si>
  <si>
    <t xml:space="preserve">Områden där rofylldhet har särskilt stor betydelse för upplevelsen:  Artrik natur och skog, kulturmiljö, trädgårdsmiljö eller odlingsområde inom allmän plats. Platser invid och längs vatten.  </t>
  </si>
  <si>
    <t>Rofylldhet</t>
  </si>
  <si>
    <t xml:space="preserve">Bevarad viktig livsmiljö utanför landskapssamband </t>
  </si>
  <si>
    <t>Magasin med inkopplad handpump</t>
  </si>
  <si>
    <t>Landskapssamband/habitatnätverk för exempelvis ek, ädellöv, tall, fladdermus, vildbin mm. Vilka samband som är relevanta varierar beroende på var i landet du befinner dig. Det är viktigt att ta kontakt med ekolog för att ta reda på vilka samband som är aktuella i ditt område.</t>
  </si>
  <si>
    <t>Grön- eller blåyta av hög ekologisk kvalitet som ingår i utpekat landskapssamband. Ytan är både viktig för djur och växters spridning samt utgörs antingen av viktig livsmiljö för skyddsvärda arter eller av kärnområden/värdekärnor som är viktiga för en mångfald av arter. Ytans kvalitet ska upprätthållas över tid. Det ska säkerställas att storleken är tillräcklig och att slitage och störningar inte påverkar kvaliteten negativt. Detta kan göras i exempelvis skötselplan.</t>
  </si>
  <si>
    <t xml:space="preserve">Grön- eller blåyta utpekad för området som exempelvis viktig livsmiljö eller värdekärna men som är fragmenterad, dvs. är
isolerad från landskapssamband. </t>
  </si>
  <si>
    <t>Isolerade biotoper; våtmarksmiljöer, naturstränder, gamla löv-, hällmark- och barrskogspartier, ängsmark, groddammar, sandiga miljöer, torrbackar.</t>
  </si>
  <si>
    <t>Grön- eller blåyta av ensartad karaktär som ligger inom ett landskapssamband men inte uppfyller kraven enligt K1/K2.
Viktiga för växter och djurs spridning. Även dessa områden kännetecknas av naturliga och självreglerande processer och
kan ofta utvecklas mot högre biodiversitet.</t>
  </si>
  <si>
    <t>Grön- eller blåytor i strategiskt läge mellan två utpekade värdefulla områden. Till exempel dungar med asp och björk, parker med ensartad växtlighet med öppna gräsytor och ensartad växtlighet, yngre trädalléer, trivialskog, igenväxande gräsmarker.</t>
  </si>
  <si>
    <t>Isolerade grön eller blåytor av ensartad karaktär som inte uppfyller kraven i K1/K2. Även dessa områden kännetecknas
av naturliga och självreglerande processer och kan ofta utvecklas mot högre biodiversitet.</t>
  </si>
  <si>
    <t>Isolerade/ensartade/unga grön- eller blåytor. Till exempel, dungar med asp och björk, parker med ensartad växtlighet med öppna gräsytor och ensartad växtlighet, yngre trädalléer, trivialskog, igenväxande gräsmarker.</t>
  </si>
  <si>
    <t>Gäller endast bevarade objekt som bevarats i sitt ursprungliga läge. 15/25/50 kvm/st</t>
  </si>
  <si>
    <t>50 kvm/st: Stora gamla träd (&gt;80 cm diameter)
25 kvm/st: hålträd, bärande träd
15 kvm/st: högstubbar, buskar, tätt buskage/fågelsnår,
död ved (större träd, lågor eller stammar)</t>
  </si>
  <si>
    <t>Här krävs att grön- eller blåytan både kompletterar befintlig viktig livsmiljö i området och stärker ett svagt samband som
även gör den till ny spridningsväg mellan två befintliga biotoper av samma/liknande slag. Ta reda på vilka viktiga livsmiljöer
som finns i närområdet. Svaga samband kan till exempel ses i ekologiska kartläggningar. Fråga din kommunekolog om hjälp.</t>
  </si>
  <si>
    <t>Groddamm, nyskapad biotop med lokalt anpassade växter/biologiska förutsättningar som ligger i anslutning till den biotop den efterliknar/kompletterar. Gröna tak/biotoptak kan fungera som habitat och möjliggöra spridning inom landsskapssamband.</t>
  </si>
  <si>
    <t>Anlagd grön- eller blåyta med tillskapta höga naturvärden som utgör viktig livsmiljö, men som ligger isolerat från landskapssamband.</t>
  </si>
  <si>
    <t>Nyskapad biotop, viktig för det lokala djur- och växtlivet men som är isolerad från landskapssamband, exempelvis skogsbiotop, gröna tak, parker med höga ekologiska kvaliteter men som är avskärmade från sitt samband, ex fickparker omgiven av hög och stängd bebyggelse.</t>
  </si>
  <si>
    <t>Anlagd grön- eller blåyta av ensartad karraktär som kompletterar befintlig viktig livsmiljö, kärnområde eller värdekärna i eller fyller ut ett befintligt ”hålrum” som även gör den till ny spridningsväg mellan två befintliga biotoper av samma/liknande
slag.</t>
  </si>
  <si>
    <t xml:space="preserve">Ekodukt, grodtunnel, annan faunapassage som sammankopplar
habitat för groddjur. Ensartade trädplanteringar längst gator som bidrar till spridning för djur eller växter men som inte i sig utgör viktig natur.
</t>
  </si>
  <si>
    <t>Isolerade grön- eller blåytor som inte uppfyller kraven i K6/K7. Även dessa områden kännetecknas av naturliga och
självreglerande processer och kan ofta utvecklas mot högre biodiversitet.</t>
  </si>
  <si>
    <t>Gäller endast nyskapade eller tillförda objekt som särskilt gynnar biologisk mångfald. Åtgärder behöver förankras hos ekolog för att säkersälla att de kommer ha positiv effekt på den biologiska mångfalden. Om befintliga träd tas ned men lämnas som död ved eller högstubbar får även detta räknas. 15/25/50 kvm/st</t>
  </si>
  <si>
    <t>Fågelsnår, insektshotell, veddepå (död ved). För fler exempel se K5. Här får även objekt som flyttats räknas.</t>
  </si>
  <si>
    <t>Dagvatten som samlats upp i magasin eller tunna för bevattning av omgivande grönska. Gäller endast särskilt utformade bevattningssystem. 25 kvm/st</t>
  </si>
  <si>
    <t>Punktobjekt / Yta</t>
  </si>
  <si>
    <t>Objekt och föremål som maskerar oönskat ljud, bidrar till rofylldhet och bättre ljudmiljö. Får endast räknas där det positiva ljudet har potential att överrösta det negativa bullret. I mycket bullriga miljöer bidrar inte positiva ljud till rofyllda miljöer. Var gränsen går för när det är för bullrigt varierar.  50 dBA är en nivå som rapporterats för stadsparker. Men även vid högre nivåer kan positiva ljud ibland ha önskad effekt. 25/kvm st.</t>
  </si>
  <si>
    <t>Träd med potential att skugga soliga lägen räknas. 25 kvm/st</t>
  </si>
  <si>
    <t>Ängsmarker, gräsytor, ruderatmarker, enskiktade
perenn-/lökplanteringar.</t>
  </si>
  <si>
    <t>Grönska placerad på så sätt att den har potential att skugga soliga lägen. Räkna den yta som beräknas vara täckt av växtlighet inom loppet av 5 år. Grönska på konstruktioner ger skugga och minskar strålningstemperaturen från hårdgjorda ytor. Grönska på byggnader som ingår i kvartersmark ska inte räknas eftersom de räknas i GYF Kvarter.</t>
  </si>
  <si>
    <t>Yta som innehåller alla resurser som pollinatörer behöver för hela sin livscykel, det vill säga både boplatser, parningshabitat,
värdväxter, övervintringsplatser och födoresurser över hela säsongen (april–oktober för bin). En pollinatörsnod kan
även utgöra flera, utspridda ytor inom det avgränsade området vilka tillsammans bidrar med de tre olika resurstyperna,
men ytorna behöver då vara sammanlänkade. En pollinatörsnod måste totalt vara minst 100 kvm för att få räknas.
Rätt typ av förvaltning krävs för att säkerställa resurserna.</t>
  </si>
  <si>
    <t>Födoresurser utgörs av pollen- och nektarrika växter.
blomsterängar, rabatter, ruderatmark, torra sandmiljöer,
klöverängar, blomsterstråk i gatumiljö.</t>
  </si>
  <si>
    <t xml:space="preserve">Isolerade eller mindre ytor som innehåller födoresurser eller boplatser för pollinatörer men som endast delvis uppfyller
kraven i K29. </t>
  </si>
  <si>
    <t>Enstaka, särskilt viktiga element för pollinatörer i form av föda eller bon för bin, som inte ingår i K 27-K28. Träd och buskar som uppfyller 3/3 på nektar- och pollenlistan samt boplatser får räknas här. 25 kvm/st</t>
  </si>
  <si>
    <t>Bevarat objekt som särskilt gynnar biologisk mångfald (15/25/50 kvm/st)</t>
  </si>
  <si>
    <t>Nyskapat objekt som särskillt gynnar biologisk mångfald (15/25/50 kvm/st)</t>
  </si>
  <si>
    <t>Positiva ljud från naturen / ljudmaskering (25 kvm/st)</t>
  </si>
  <si>
    <t>Uppsamling av regnvatten för bevattning (25kvm/st)</t>
  </si>
  <si>
    <t>Lövskugga från enstaka träd (25 kvm/st)</t>
  </si>
  <si>
    <t>Bevarade naturmiljöer med höga biologiska värden med många växter och djur att upptäcka och studera. Då värdet
ligger i områdets rika natur och upplevelsen av denna måste nyttjandet planeras och styras så att områdets värden
bevaras på lång sikt. Ytan ska innehålla både lättillgängliga, mer ordnade delar och vilda, orörda partier.</t>
  </si>
  <si>
    <t>Skogsdungar och skogsområden, minst 200x200 meter, men helst större, gärna uppemot 5 ha. De kan utgöras av både
artrik natur eller mer ordinär skogsmiljö, så kallad vardagsnatur. Ytan kan innehålla både lättillgängliga mer ordnade delar och mer orörda delar.</t>
  </si>
  <si>
    <t>Naturmiljöer samma som K32, om de uppfyller storlekskravet.
Skogsbacke med berg och hällmarksskog
(mer ensartad) , ungskog, triviallövskog av björk och
asp, småvatten, våtmark och dammar som inte pekats
ut som särskilt värdefulla, gräsmarker med träd, buskar
och träd. Artrik natur ges poäng även under K32</t>
  </si>
  <si>
    <t>Fickparker, trädgårdar och trädgrupper, skogsdungar, trädgårdar eller delar av befintliga parker som bevarats och integreras i ny stadsmiljö, nya fickparker med mycket grönska</t>
  </si>
  <si>
    <t>Äldre parker och trädgårdsanläggningar, slottsträdgårdar,
fornlämningsmiljöer, gamla trädgårdar.</t>
  </si>
  <si>
    <t>Här räknas enskilda bevarade natur- och kulturobjekt som utpekats som särskilt värdefulla i natur- och kulturutredningar, landskapsanalyser eller liknande och som inte står inom yta annan kulturell-yta. Väcker fantasi och mystik, värdefulla för lärande m.m. 25 kvm/st</t>
  </si>
  <si>
    <t>Särskillt värdefulla träd, natur- och kultur objekt (25 kvm/st)</t>
  </si>
  <si>
    <t>Grönska och naturobjekt av betydelse för stadsbild och upplevelsen av stadsmiljön. Träd som tillför viktiga visuella
stadsbildskvalitéer, upplevelser och årstidsväxlingar. Hit räknas även exotiska blommande träd in. 25 kvm/st</t>
  </si>
  <si>
    <t>Nya dagvattendammar/parker som också iordningställs
för vistelse, pedagogik, inslag av naturbiotoper, ny ängsmark, nya vattenmiljöer, nyplantering av ekskog, bokskog, utveckling av nya skogsbryn med blommande och bärande växter, ”Wilderness” i park dvs.en mer ”vild”naturlig yta som iordningställs för biologisk utveckling inom ett parkområde.</t>
  </si>
  <si>
    <t>Avser ytor med rik blomning. Avser både befintliga och nyanlagda ytor förutsatt att de är blomrika och sköts på ändamålsenligt sätt. Endast den faktisk blommande yta räknas. Vertikala ytor får räknas. Träd räknas i kvalitet K36 eller K37.
Ska vara tillgängliga för människor men vara tillräckligt stora i relation till antal nyttjare så att slitage och trängsel undviks.</t>
  </si>
  <si>
    <t>Varierad nyanlagd artrik park eller naturmark. Motsvarar ofta K6/K7. För att få räknas krävs att området kan nyttjas för rekreation (promenader och lugn vistelse), lärande m.m. Ska vara tillgängliga för människor men vara tillräckligt stora i relation till antal nyttjare så att slitage och trängsel undviks.</t>
  </si>
  <si>
    <t>Stadsrum som kännetecknas av grönska och som visuellt ger intryck av en grön stadsbild. Både befintliga och nyanlagda
ytor får räknas. Ska vara tillgängliga för människor men vara tillräckligt stora i relation till antal nyttjare så att slitage och trängsel undviks och ytans värde bibehålls.</t>
  </si>
  <si>
    <t xml:space="preserve">Gröna miljöer utpekade i kulturmiljöprogram eller liknande. De ska vara av kulturhistoriskt värde, ha betydelse för att förstå områdets historia och/eller av stor betydelse för områdets identitet. Ska vara tillgängliga för människor men på så sätt att slitage undviks och ytans värde bibehålls.
</t>
  </si>
  <si>
    <t>Övriga träd och naturobjekt av värde för stadsbild (25 kvm/st)</t>
  </si>
  <si>
    <t>Datum:</t>
  </si>
  <si>
    <t>Område:</t>
  </si>
  <si>
    <t>Utförare: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</si>
</sst>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4"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20"/>
      <name val="Calibri"/>
      <family val="2"/>
      <scheme val="minor"/>
    </font>
    <font>
      <sz val="11"/>
      <color rgb="FFFF0000"/>
      <name val="Calibri"/>
      <family val="2"/>
      <scheme val="minor"/>
    </font>
    <font>
      <sz val="20"/>
      <color theme="1"/>
      <name val="Calibri"/>
      <family val="2"/>
      <scheme val="minor"/>
    </font>
    <font>
      <b/>
      <sz val="14"/>
      <color theme="1"/>
      <name val="Calibri"/>
      <family val="2"/>
      <scheme val="minor"/>
    </font>
    <font>
      <b/>
      <sz val="14"/>
      <color rgb="FFFF0000"/>
      <name val="Calibri"/>
      <family val="2"/>
      <scheme val="minor"/>
    </font>
    <font>
      <i/>
      <sz val="20"/>
      <color theme="1"/>
      <name val="Calibri"/>
      <family val="2"/>
      <scheme val="minor"/>
    </font>
    <font>
      <b/>
      <sz val="22"/>
      <color theme="1"/>
      <name val="Calibri"/>
      <family val="2"/>
      <scheme val="minor"/>
    </font>
    <font>
      <i/>
      <sz val="11"/>
      <name val="Calibri"/>
      <family val="2"/>
      <scheme val="minor"/>
    </font>
    <font>
      <i/>
      <sz val="11"/>
      <color rgb="FFFFC000"/>
      <name val="Calibri"/>
      <family val="2"/>
      <scheme val="minor"/>
    </font>
    <font>
      <b/>
      <sz val="16"/>
      <color theme="1"/>
      <name val="Calibri"/>
      <family val="2"/>
      <scheme val="minor"/>
    </font>
    <font>
      <b/>
      <sz val="22"/>
      <name val="Calibri"/>
      <family val="2"/>
      <scheme val="minor"/>
    </font>
    <font>
      <sz val="36"/>
      <color theme="1"/>
      <name val="Calibri"/>
      <family val="2"/>
      <scheme val="minor"/>
    </font>
    <font>
      <sz val="22"/>
      <color theme="1"/>
      <name val="Calibri"/>
      <family val="2"/>
      <scheme val="minor"/>
    </font>
    <font>
      <i/>
      <sz val="11"/>
      <color theme="1"/>
      <name val="Calibri"/>
      <family val="2"/>
      <scheme val="minor"/>
    </font>
    <font>
      <sz val="16"/>
      <color theme="1"/>
      <name val="Calibri"/>
      <family val="2"/>
      <scheme val="minor"/>
    </font>
    <font>
      <sz val="16"/>
      <color rgb="FFFF0000"/>
      <name val="Calibri"/>
      <family val="2"/>
      <scheme val="minor"/>
    </font>
    <font>
      <sz val="16"/>
      <name val="Calibri"/>
      <family val="2"/>
      <scheme val="minor"/>
    </font>
    <font>
      <sz val="24"/>
      <color theme="1"/>
      <name val="Calibri"/>
      <family val="2"/>
      <scheme val="minor"/>
    </font>
    <font>
      <sz val="11"/>
      <color theme="0" tint="-0.499984740745262"/>
      <name val="Calibri"/>
      <family val="2"/>
      <scheme val="minor"/>
    </font>
    <font>
      <b/>
      <sz val="11"/>
      <color theme="1"/>
      <name val="Arial"/>
      <family val="2"/>
    </font>
  </fonts>
  <fills count="2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FFCCCC"/>
        <bgColor indexed="64"/>
      </patternFill>
    </fill>
    <fill>
      <patternFill patternType="solid">
        <fgColor theme="5" tint="0.59999389629810485"/>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1D1FD"/>
        <bgColor indexed="64"/>
      </patternFill>
    </fill>
    <fill>
      <patternFill patternType="solid">
        <fgColor rgb="FFDA8968"/>
        <bgColor indexed="64"/>
      </patternFill>
    </fill>
    <fill>
      <patternFill patternType="solid">
        <fgColor theme="1" tint="4.9989318521683403E-2"/>
        <bgColor indexed="64"/>
      </patternFill>
    </fill>
  </fills>
  <borders count="2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ck">
        <color theme="1"/>
      </top>
      <bottom style="thick">
        <color theme="1"/>
      </bottom>
      <diagonal/>
    </border>
  </borders>
  <cellStyleXfs count="1">
    <xf numFmtId="0" fontId="0" fillId="0" borderId="0"/>
  </cellStyleXfs>
  <cellXfs count="289">
    <xf numFmtId="0" fontId="0" fillId="0" borderId="0" xfId="0"/>
    <xf numFmtId="0" fontId="0" fillId="8" borderId="0" xfId="0" applyFill="1" applyBorder="1"/>
    <xf numFmtId="0" fontId="12" fillId="8" borderId="0" xfId="0" applyFont="1" applyFill="1" applyBorder="1"/>
    <xf numFmtId="0" fontId="12" fillId="0" borderId="0" xfId="0" applyFont="1" applyFill="1" applyBorder="1"/>
    <xf numFmtId="0" fontId="0" fillId="0" borderId="0" xfId="0" applyBorder="1" applyAlignment="1">
      <alignment wrapText="1"/>
    </xf>
    <xf numFmtId="0" fontId="0" fillId="0" borderId="0" xfId="0" applyBorder="1" applyAlignment="1">
      <alignment horizontal="center" vertical="center" wrapText="1"/>
    </xf>
    <xf numFmtId="0" fontId="0" fillId="0" borderId="0" xfId="0" applyFill="1" applyBorder="1"/>
    <xf numFmtId="0" fontId="11" fillId="8" borderId="0" xfId="0" applyFont="1" applyFill="1" applyBorder="1"/>
    <xf numFmtId="0" fontId="11" fillId="0" borderId="0" xfId="0" applyFont="1" applyFill="1" applyBorder="1"/>
    <xf numFmtId="0" fontId="17" fillId="0" borderId="0" xfId="0" applyFont="1" applyFill="1" applyBorder="1"/>
    <xf numFmtId="0" fontId="17" fillId="0" borderId="0" xfId="0" applyFont="1" applyBorder="1"/>
    <xf numFmtId="0" fontId="0" fillId="0" borderId="0" xfId="0" applyBorder="1"/>
    <xf numFmtId="0" fontId="3" fillId="8" borderId="23" xfId="0" applyFont="1" applyFill="1" applyBorder="1" applyAlignment="1">
      <alignment vertical="top"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0" fillId="8" borderId="24"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0" fillId="8" borderId="24" xfId="0" applyFont="1" applyFill="1" applyBorder="1" applyAlignment="1">
      <alignment vertical="top" wrapText="1"/>
    </xf>
    <xf numFmtId="0" fontId="3" fillId="19" borderId="23" xfId="0" applyFont="1" applyFill="1" applyBorder="1" applyAlignment="1">
      <alignment horizontal="left" vertical="top" wrapText="1"/>
    </xf>
    <xf numFmtId="0" fontId="0" fillId="8" borderId="23" xfId="0" applyFont="1" applyFill="1" applyBorder="1" applyAlignment="1">
      <alignment vertical="top" wrapText="1"/>
    </xf>
    <xf numFmtId="0" fontId="3" fillId="19" borderId="23"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3" fillId="23" borderId="23" xfId="0" applyFont="1" applyFill="1" applyBorder="1" applyAlignment="1">
      <alignment horizontal="left" vertical="top" wrapText="1"/>
    </xf>
    <xf numFmtId="0" fontId="3" fillId="23" borderId="23" xfId="0" applyFont="1" applyFill="1" applyBorder="1" applyAlignment="1">
      <alignment horizontal="center" vertical="center" wrapText="1"/>
    </xf>
    <xf numFmtId="0" fontId="3" fillId="22" borderId="23" xfId="0" applyFont="1" applyFill="1" applyBorder="1" applyAlignment="1">
      <alignment horizontal="left" vertical="top" wrapText="1"/>
    </xf>
    <xf numFmtId="0" fontId="3" fillId="22" borderId="23" xfId="0" applyFont="1" applyFill="1" applyBorder="1" applyAlignment="1">
      <alignment vertical="top" wrapText="1"/>
    </xf>
    <xf numFmtId="0" fontId="3" fillId="22" borderId="23" xfId="0" applyFont="1" applyFill="1" applyBorder="1" applyAlignment="1">
      <alignment horizontal="center" vertical="center" wrapText="1"/>
    </xf>
    <xf numFmtId="0" fontId="0" fillId="22" borderId="23" xfId="0" applyFont="1" applyFill="1" applyBorder="1" applyAlignment="1">
      <alignment horizontal="left" vertical="top" wrapText="1"/>
    </xf>
    <xf numFmtId="0" fontId="3" fillId="22" borderId="23" xfId="0" applyFont="1" applyFill="1" applyBorder="1" applyAlignment="1">
      <alignment horizontal="left" vertical="top"/>
    </xf>
    <xf numFmtId="0" fontId="0" fillId="14" borderId="23" xfId="0" applyFont="1" applyFill="1" applyBorder="1" applyAlignment="1">
      <alignment vertical="top"/>
    </xf>
    <xf numFmtId="0" fontId="3" fillId="14" borderId="23" xfId="0" applyFont="1" applyFill="1" applyBorder="1" applyAlignment="1">
      <alignment vertical="top" wrapText="1"/>
    </xf>
    <xf numFmtId="0" fontId="3" fillId="14" borderId="23" xfId="0" applyFont="1" applyFill="1" applyBorder="1" applyAlignment="1">
      <alignment horizontal="center" vertical="center" wrapText="1"/>
    </xf>
    <xf numFmtId="0" fontId="3" fillId="4" borderId="23" xfId="0" applyFont="1" applyFill="1" applyBorder="1" applyAlignment="1">
      <alignment vertical="top"/>
    </xf>
    <xf numFmtId="0" fontId="3" fillId="4" borderId="23" xfId="0" applyFont="1" applyFill="1" applyBorder="1" applyAlignment="1">
      <alignment vertical="top" wrapText="1"/>
    </xf>
    <xf numFmtId="0" fontId="3" fillId="4" borderId="23"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23" xfId="0" applyFont="1" applyFill="1" applyBorder="1" applyAlignment="1">
      <alignment vertical="top" wrapText="1"/>
    </xf>
    <xf numFmtId="0" fontId="0" fillId="7" borderId="23" xfId="0" applyFont="1" applyFill="1" applyBorder="1" applyAlignment="1">
      <alignment horizontal="left" vertical="top" wrapText="1"/>
    </xf>
    <xf numFmtId="0" fontId="3" fillId="7" borderId="23" xfId="0" applyFont="1" applyFill="1" applyBorder="1" applyAlignment="1">
      <alignment vertical="top" wrapText="1"/>
    </xf>
    <xf numFmtId="0" fontId="3" fillId="7" borderId="23" xfId="0" applyFont="1" applyFill="1" applyBorder="1" applyAlignment="1">
      <alignment horizontal="center" vertical="center" wrapText="1"/>
    </xf>
    <xf numFmtId="0" fontId="0" fillId="7" borderId="23" xfId="0" applyFont="1" applyFill="1" applyBorder="1" applyAlignment="1">
      <alignment horizontal="center" vertical="center" wrapText="1"/>
    </xf>
    <xf numFmtId="0" fontId="3" fillId="7" borderId="23" xfId="0" applyFont="1" applyFill="1" applyBorder="1" applyAlignment="1">
      <alignment horizontal="left" vertical="top" wrapText="1"/>
    </xf>
    <xf numFmtId="0" fontId="0" fillId="7" borderId="23" xfId="0" applyFont="1" applyFill="1" applyBorder="1" applyAlignment="1">
      <alignment vertical="top" wrapText="1"/>
    </xf>
    <xf numFmtId="0" fontId="0" fillId="7" borderId="23" xfId="0" applyFont="1" applyFill="1" applyBorder="1" applyAlignment="1">
      <alignment horizontal="left" vertical="top"/>
    </xf>
    <xf numFmtId="0" fontId="3" fillId="6" borderId="23"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3" fillId="6" borderId="23" xfId="0" applyFont="1" applyFill="1" applyBorder="1" applyAlignment="1">
      <alignment horizontal="left" vertical="top" wrapText="1"/>
    </xf>
    <xf numFmtId="0" fontId="3" fillId="6" borderId="23" xfId="0" applyFont="1" applyFill="1" applyBorder="1" applyAlignment="1">
      <alignment vertical="top"/>
    </xf>
    <xf numFmtId="0" fontId="3" fillId="6" borderId="23" xfId="0" applyFont="1" applyFill="1" applyBorder="1" applyAlignment="1">
      <alignment vertical="top" wrapText="1"/>
    </xf>
    <xf numFmtId="0" fontId="0" fillId="8" borderId="23" xfId="0" applyFont="1" applyFill="1" applyBorder="1" applyAlignment="1">
      <alignment horizontal="left" vertical="top"/>
    </xf>
    <xf numFmtId="0" fontId="10" fillId="19" borderId="23" xfId="0" applyFont="1" applyFill="1" applyBorder="1" applyAlignment="1">
      <alignment horizontal="left" vertical="top"/>
    </xf>
    <xf numFmtId="0" fontId="10" fillId="23" borderId="23" xfId="0" applyFont="1" applyFill="1" applyBorder="1" applyAlignment="1">
      <alignment horizontal="left" vertical="top"/>
    </xf>
    <xf numFmtId="0" fontId="10" fillId="22" borderId="23" xfId="0" applyFont="1" applyFill="1" applyBorder="1" applyAlignment="1">
      <alignment horizontal="left" vertical="top"/>
    </xf>
    <xf numFmtId="0" fontId="10" fillId="14" borderId="23" xfId="0" applyFont="1" applyFill="1" applyBorder="1" applyAlignment="1">
      <alignment horizontal="left" vertical="top"/>
    </xf>
    <xf numFmtId="0" fontId="10" fillId="4" borderId="23" xfId="0" applyFont="1" applyFill="1" applyBorder="1" applyAlignment="1">
      <alignment horizontal="left" vertical="top"/>
    </xf>
    <xf numFmtId="0" fontId="10" fillId="7" borderId="23" xfId="0" applyFont="1" applyFill="1" applyBorder="1" applyAlignment="1">
      <alignment horizontal="left" vertical="top"/>
    </xf>
    <xf numFmtId="0" fontId="10" fillId="6" borderId="23" xfId="0" applyFont="1" applyFill="1" applyBorder="1" applyAlignment="1">
      <alignment horizontal="left" vertical="top"/>
    </xf>
    <xf numFmtId="0" fontId="14" fillId="3" borderId="23" xfId="0" applyFont="1" applyFill="1" applyBorder="1" applyAlignment="1">
      <alignment horizontal="left" vertical="top"/>
    </xf>
    <xf numFmtId="0" fontId="1" fillId="0" borderId="0" xfId="0" applyFont="1" applyFill="1" applyBorder="1" applyAlignment="1">
      <alignment horizontal="left" vertical="top"/>
    </xf>
    <xf numFmtId="0" fontId="10" fillId="19" borderId="24" xfId="0" applyFont="1" applyFill="1" applyBorder="1" applyAlignment="1">
      <alignment horizontal="left" vertical="top"/>
    </xf>
    <xf numFmtId="0" fontId="3" fillId="19" borderId="24" xfId="0" applyFont="1" applyFill="1" applyBorder="1" applyAlignment="1">
      <alignment horizontal="left" vertical="top" wrapText="1"/>
    </xf>
    <xf numFmtId="0" fontId="3" fillId="19" borderId="24" xfId="0" applyFont="1" applyFill="1" applyBorder="1" applyAlignment="1">
      <alignment horizontal="center" vertical="center" wrapText="1"/>
    </xf>
    <xf numFmtId="0" fontId="0" fillId="19" borderId="24" xfId="0" applyFont="1" applyFill="1" applyBorder="1" applyAlignment="1">
      <alignment horizontal="center" vertical="center" wrapText="1"/>
    </xf>
    <xf numFmtId="0" fontId="1" fillId="0" borderId="26" xfId="0" applyFont="1" applyFill="1" applyBorder="1"/>
    <xf numFmtId="0" fontId="10" fillId="22" borderId="24" xfId="0" applyFont="1" applyFill="1" applyBorder="1" applyAlignment="1">
      <alignment horizontal="left" vertical="top"/>
    </xf>
    <xf numFmtId="0" fontId="3" fillId="22" borderId="24" xfId="0" applyFont="1" applyFill="1" applyBorder="1" applyAlignment="1">
      <alignment horizontal="left" vertical="top" wrapText="1"/>
    </xf>
    <xf numFmtId="0" fontId="3" fillId="22" borderId="24" xfId="0" applyFont="1" applyFill="1" applyBorder="1" applyAlignment="1">
      <alignment vertical="top" wrapText="1"/>
    </xf>
    <xf numFmtId="0" fontId="3" fillId="22" borderId="24" xfId="0" applyFont="1" applyFill="1" applyBorder="1" applyAlignment="1">
      <alignment horizontal="center" vertical="center" wrapText="1"/>
    </xf>
    <xf numFmtId="0" fontId="23" fillId="0" borderId="26" xfId="0" applyFont="1" applyFill="1" applyBorder="1"/>
    <xf numFmtId="0" fontId="10" fillId="22" borderId="25" xfId="0" applyFont="1" applyFill="1" applyBorder="1" applyAlignment="1">
      <alignment horizontal="left" vertical="top"/>
    </xf>
    <xf numFmtId="0" fontId="3" fillId="22" borderId="25" xfId="0" applyFont="1" applyFill="1" applyBorder="1" applyAlignment="1">
      <alignment horizontal="left" vertical="top"/>
    </xf>
    <xf numFmtId="0" fontId="3" fillId="22" borderId="25" xfId="0" applyFont="1" applyFill="1" applyBorder="1" applyAlignment="1">
      <alignment vertical="top" wrapText="1"/>
    </xf>
    <xf numFmtId="0" fontId="3" fillId="22" borderId="25" xfId="0" applyFont="1" applyFill="1" applyBorder="1" applyAlignment="1">
      <alignment horizontal="center" vertical="center" wrapText="1"/>
    </xf>
    <xf numFmtId="0" fontId="10" fillId="14" borderId="24" xfId="0" applyFont="1" applyFill="1" applyBorder="1" applyAlignment="1">
      <alignment horizontal="left" vertical="top"/>
    </xf>
    <xf numFmtId="0" fontId="0" fillId="14" borderId="24" xfId="0" applyFont="1" applyFill="1" applyBorder="1" applyAlignment="1">
      <alignment vertical="top"/>
    </xf>
    <xf numFmtId="0" fontId="3" fillId="14" borderId="24" xfId="0" applyFont="1" applyFill="1" applyBorder="1" applyAlignment="1">
      <alignment vertical="top" wrapText="1"/>
    </xf>
    <xf numFmtId="0" fontId="3" fillId="14" borderId="24" xfId="0" applyFont="1" applyFill="1" applyBorder="1" applyAlignment="1">
      <alignment horizontal="center" vertical="center" wrapText="1"/>
    </xf>
    <xf numFmtId="0" fontId="4" fillId="14" borderId="27" xfId="0" applyFont="1" applyFill="1" applyBorder="1" applyAlignment="1">
      <alignment horizontal="left" vertical="top" wrapText="1"/>
    </xf>
    <xf numFmtId="0" fontId="10" fillId="14" borderId="25" xfId="0" applyFont="1" applyFill="1" applyBorder="1" applyAlignment="1">
      <alignment horizontal="left" vertical="top"/>
    </xf>
    <xf numFmtId="0" fontId="3" fillId="14" borderId="25" xfId="0" applyFont="1" applyFill="1" applyBorder="1" applyAlignment="1">
      <alignment vertical="top"/>
    </xf>
    <xf numFmtId="0" fontId="3" fillId="14" borderId="25" xfId="0" applyFont="1" applyFill="1" applyBorder="1" applyAlignment="1">
      <alignment horizontal="left" vertical="top" wrapText="1"/>
    </xf>
    <xf numFmtId="0" fontId="3" fillId="14" borderId="25" xfId="0" applyFont="1" applyFill="1" applyBorder="1" applyAlignment="1">
      <alignment horizontal="center" vertical="center"/>
    </xf>
    <xf numFmtId="0" fontId="0" fillId="14" borderId="25" xfId="0" applyFont="1" applyFill="1" applyBorder="1" applyAlignment="1">
      <alignment horizontal="center" vertical="center"/>
    </xf>
    <xf numFmtId="0" fontId="10" fillId="4" borderId="24" xfId="0" applyFont="1" applyFill="1" applyBorder="1" applyAlignment="1">
      <alignment horizontal="left" vertical="top"/>
    </xf>
    <xf numFmtId="0" fontId="3" fillId="4" borderId="24" xfId="0" applyFont="1" applyFill="1" applyBorder="1" applyAlignment="1">
      <alignment vertical="top" wrapText="1"/>
    </xf>
    <xf numFmtId="0" fontId="3" fillId="4" borderId="24"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4" fillId="4" borderId="27" xfId="0" applyFont="1" applyFill="1" applyBorder="1" applyAlignment="1">
      <alignment horizontal="left" vertical="top" wrapText="1"/>
    </xf>
    <xf numFmtId="0" fontId="1" fillId="0" borderId="0" xfId="0" applyFont="1" applyBorder="1"/>
    <xf numFmtId="0" fontId="10" fillId="4" borderId="25" xfId="0" applyFont="1" applyFill="1" applyBorder="1" applyAlignment="1">
      <alignment horizontal="left" vertical="top"/>
    </xf>
    <xf numFmtId="0" fontId="3" fillId="4" borderId="25" xfId="0" applyFont="1" applyFill="1" applyBorder="1" applyAlignment="1">
      <alignment vertical="top"/>
    </xf>
    <xf numFmtId="0" fontId="3" fillId="4" borderId="25" xfId="0" applyFont="1" applyFill="1" applyBorder="1" applyAlignment="1">
      <alignment vertical="top" wrapText="1"/>
    </xf>
    <xf numFmtId="0" fontId="3" fillId="4" borderId="25"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10" fillId="7" borderId="24" xfId="0" applyFont="1" applyFill="1" applyBorder="1" applyAlignment="1">
      <alignment horizontal="left" vertical="top"/>
    </xf>
    <xf numFmtId="0" fontId="0" fillId="7" borderId="24" xfId="0" applyFont="1" applyFill="1" applyBorder="1" applyAlignment="1">
      <alignment horizontal="left" vertical="top" wrapText="1"/>
    </xf>
    <xf numFmtId="0" fontId="3" fillId="7" borderId="24" xfId="0" applyFont="1" applyFill="1" applyBorder="1" applyAlignment="1">
      <alignment vertical="top" wrapText="1"/>
    </xf>
    <xf numFmtId="0" fontId="3" fillId="7" borderId="24" xfId="0" applyFont="1" applyFill="1" applyBorder="1" applyAlignment="1">
      <alignment horizontal="center" vertical="center" wrapText="1"/>
    </xf>
    <xf numFmtId="0" fontId="0" fillId="7" borderId="24" xfId="0" applyFont="1" applyFill="1" applyBorder="1" applyAlignment="1">
      <alignment horizontal="center" vertical="center" wrapText="1"/>
    </xf>
    <xf numFmtId="0" fontId="3" fillId="7" borderId="24" xfId="0" applyFont="1" applyFill="1" applyBorder="1" applyAlignment="1">
      <alignment horizontal="left" vertical="top" wrapText="1"/>
    </xf>
    <xf numFmtId="0" fontId="4" fillId="7" borderId="27" xfId="0" applyFont="1" applyFill="1" applyBorder="1" applyAlignment="1">
      <alignment horizontal="left" vertical="top" wrapText="1"/>
    </xf>
    <xf numFmtId="0" fontId="10" fillId="7" borderId="25" xfId="0" applyFont="1" applyFill="1" applyBorder="1" applyAlignment="1">
      <alignment horizontal="left" vertical="top"/>
    </xf>
    <xf numFmtId="0" fontId="0" fillId="7" borderId="25" xfId="0" applyFont="1" applyFill="1" applyBorder="1" applyAlignment="1">
      <alignment horizontal="left" vertical="top"/>
    </xf>
    <xf numFmtId="0" fontId="3" fillId="7" borderId="25" xfId="0" applyFont="1" applyFill="1" applyBorder="1" applyAlignment="1">
      <alignment horizontal="left" vertical="top" wrapText="1"/>
    </xf>
    <xf numFmtId="0" fontId="3" fillId="7" borderId="25" xfId="0" applyFont="1" applyFill="1" applyBorder="1" applyAlignment="1">
      <alignment horizontal="center" vertical="center" wrapText="1"/>
    </xf>
    <xf numFmtId="0" fontId="0" fillId="7" borderId="25" xfId="0" applyFont="1" applyFill="1" applyBorder="1" applyAlignment="1">
      <alignment horizontal="center" vertical="center" wrapText="1"/>
    </xf>
    <xf numFmtId="0" fontId="10" fillId="6" borderId="24" xfId="0" applyFont="1" applyFill="1" applyBorder="1" applyAlignment="1">
      <alignment horizontal="left" vertical="top"/>
    </xf>
    <xf numFmtId="0" fontId="0" fillId="6" borderId="24" xfId="0" applyFont="1" applyFill="1" applyBorder="1" applyAlignment="1">
      <alignment vertical="top"/>
    </xf>
    <xf numFmtId="0" fontId="0" fillId="6" borderId="24" xfId="0" applyFont="1" applyFill="1" applyBorder="1" applyAlignment="1">
      <alignment vertical="top" wrapText="1"/>
    </xf>
    <xf numFmtId="0" fontId="3" fillId="6" borderId="24"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3" fillId="6" borderId="24" xfId="0" applyFont="1" applyFill="1" applyBorder="1" applyAlignment="1">
      <alignment horizontal="left" vertical="top" wrapText="1"/>
    </xf>
    <xf numFmtId="0" fontId="4" fillId="6" borderId="27" xfId="0" applyFont="1" applyFill="1" applyBorder="1" applyAlignment="1">
      <alignment horizontal="left" vertical="top" wrapText="1"/>
    </xf>
    <xf numFmtId="0" fontId="10" fillId="6" borderId="25" xfId="0" applyFont="1" applyFill="1" applyBorder="1" applyAlignment="1">
      <alignment horizontal="left" vertical="top"/>
    </xf>
    <xf numFmtId="0" fontId="0" fillId="6" borderId="25" xfId="0" applyFont="1" applyFill="1" applyBorder="1" applyAlignment="1">
      <alignment vertical="top" wrapText="1"/>
    </xf>
    <xf numFmtId="0" fontId="3" fillId="6" borderId="25" xfId="0" applyFont="1" applyFill="1" applyBorder="1" applyAlignment="1">
      <alignment horizontal="left" vertical="top" wrapText="1"/>
    </xf>
    <xf numFmtId="0" fontId="3" fillId="6" borderId="25"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4" fillId="3" borderId="24" xfId="0" applyFont="1" applyFill="1" applyBorder="1" applyAlignment="1">
      <alignment horizontal="left" vertical="top"/>
    </xf>
    <xf numFmtId="0" fontId="4" fillId="3" borderId="27" xfId="0" applyFont="1" applyFill="1" applyBorder="1" applyAlignment="1">
      <alignment horizontal="left" vertical="top" wrapText="1"/>
    </xf>
    <xf numFmtId="0" fontId="4" fillId="3" borderId="27" xfId="0" applyFont="1" applyFill="1" applyBorder="1" applyAlignment="1">
      <alignment horizontal="center" vertical="top" wrapText="1"/>
    </xf>
    <xf numFmtId="0" fontId="4" fillId="6" borderId="27" xfId="0" applyFont="1" applyFill="1" applyBorder="1" applyAlignment="1">
      <alignment horizontal="center" vertical="top" wrapText="1"/>
    </xf>
    <xf numFmtId="0" fontId="4" fillId="4" borderId="27" xfId="0" applyFont="1" applyFill="1" applyBorder="1" applyAlignment="1">
      <alignment horizontal="center" vertical="top" wrapText="1"/>
    </xf>
    <xf numFmtId="0" fontId="4" fillId="7" borderId="27" xfId="0" applyFont="1" applyFill="1" applyBorder="1" applyAlignment="1">
      <alignment horizontal="center" vertical="top" wrapText="1"/>
    </xf>
    <xf numFmtId="0" fontId="4" fillId="14" borderId="27" xfId="0" applyFont="1" applyFill="1" applyBorder="1" applyAlignment="1">
      <alignment horizontal="center" vertical="top" wrapText="1"/>
    </xf>
    <xf numFmtId="0" fontId="4" fillId="22" borderId="27" xfId="0" applyFont="1" applyFill="1" applyBorder="1" applyAlignment="1">
      <alignment horizontal="left" vertical="top" wrapText="1"/>
    </xf>
    <xf numFmtId="0" fontId="4" fillId="22" borderId="27" xfId="0" applyFont="1" applyFill="1" applyBorder="1" applyAlignment="1">
      <alignment horizontal="center" vertical="top" wrapText="1"/>
    </xf>
    <xf numFmtId="0" fontId="2" fillId="12" borderId="27" xfId="0" applyFont="1" applyFill="1" applyBorder="1" applyAlignment="1">
      <alignment horizontal="left" vertical="top"/>
    </xf>
    <xf numFmtId="0" fontId="2" fillId="12" borderId="27" xfId="0" applyFont="1" applyFill="1" applyBorder="1" applyAlignment="1">
      <alignment horizontal="center" vertical="top"/>
    </xf>
    <xf numFmtId="0" fontId="1" fillId="25" borderId="25" xfId="0" applyFont="1" applyFill="1" applyBorder="1" applyAlignment="1">
      <alignment horizontal="left" vertical="top"/>
    </xf>
    <xf numFmtId="0" fontId="3" fillId="25" borderId="25" xfId="0" applyFont="1" applyFill="1" applyBorder="1" applyAlignment="1">
      <alignment horizontal="left" vertical="top"/>
    </xf>
    <xf numFmtId="0" fontId="3" fillId="25" borderId="25" xfId="0" applyFont="1" applyFill="1" applyBorder="1" applyAlignment="1">
      <alignment horizontal="left" vertical="top" wrapText="1"/>
    </xf>
    <xf numFmtId="0" fontId="3" fillId="25" borderId="25" xfId="0" applyFont="1" applyFill="1" applyBorder="1" applyAlignment="1">
      <alignment horizontal="center" vertical="center" wrapText="1"/>
    </xf>
    <xf numFmtId="0" fontId="3" fillId="8" borderId="24" xfId="0" applyFont="1" applyFill="1" applyBorder="1" applyAlignment="1">
      <alignment vertical="top" wrapText="1"/>
    </xf>
    <xf numFmtId="0" fontId="3" fillId="25" borderId="25" xfId="0" applyFont="1" applyFill="1" applyBorder="1" applyAlignment="1">
      <alignment vertical="top" wrapText="1"/>
    </xf>
    <xf numFmtId="0" fontId="0" fillId="0" borderId="0" xfId="0" applyBorder="1" applyAlignment="1">
      <alignment vertical="top" wrapText="1"/>
    </xf>
    <xf numFmtId="0" fontId="0" fillId="0" borderId="0" xfId="0" applyBorder="1" applyAlignment="1" applyProtection="1">
      <alignment horizontal="center" vertical="center"/>
      <protection locked="0"/>
    </xf>
    <xf numFmtId="0" fontId="0" fillId="0" borderId="0" xfId="0" applyFill="1" applyBorder="1" applyProtection="1">
      <protection locked="0"/>
    </xf>
    <xf numFmtId="0" fontId="1" fillId="0" borderId="0" xfId="0" applyFont="1" applyFill="1" applyBorder="1" applyProtection="1">
      <protection locked="0"/>
    </xf>
    <xf numFmtId="0" fontId="0" fillId="0" borderId="0" xfId="0" applyProtection="1">
      <protection locked="0"/>
    </xf>
    <xf numFmtId="0" fontId="0" fillId="0" borderId="0" xfId="0" applyFill="1" applyProtection="1">
      <protection locked="0"/>
    </xf>
    <xf numFmtId="0" fontId="2" fillId="0" borderId="0" xfId="0" applyFont="1" applyFill="1" applyBorder="1" applyAlignment="1" applyProtection="1">
      <alignment horizontal="center"/>
      <protection locked="0"/>
    </xf>
    <xf numFmtId="0" fontId="15" fillId="0" borderId="0" xfId="0" applyFont="1" applyProtection="1">
      <protection locked="0"/>
    </xf>
    <xf numFmtId="0" fontId="7" fillId="0" borderId="0" xfId="0" applyFont="1" applyFill="1" applyBorder="1" applyAlignment="1" applyProtection="1">
      <alignment vertical="top" wrapText="1"/>
      <protection locked="0"/>
    </xf>
    <xf numFmtId="1" fontId="8" fillId="0" borderId="0" xfId="0" applyNumberFormat="1" applyFont="1" applyFill="1" applyBorder="1" applyAlignment="1" applyProtection="1">
      <alignment vertical="top"/>
      <protection locked="0"/>
    </xf>
    <xf numFmtId="1" fontId="7" fillId="0" borderId="0" xfId="0" applyNumberFormat="1" applyFont="1" applyFill="1" applyBorder="1" applyAlignment="1" applyProtection="1">
      <alignment vertical="top" wrapText="1"/>
      <protection locked="0"/>
    </xf>
    <xf numFmtId="2" fontId="8" fillId="0" borderId="0" xfId="0" applyNumberFormat="1" applyFont="1" applyFill="1" applyBorder="1" applyAlignment="1" applyProtection="1">
      <alignment vertical="top"/>
      <protection locked="0"/>
    </xf>
    <xf numFmtId="2" fontId="7" fillId="0" borderId="0" xfId="0" applyNumberFormat="1" applyFont="1" applyFill="1" applyBorder="1" applyAlignment="1" applyProtection="1">
      <alignment vertical="top" wrapText="1"/>
      <protection locked="0"/>
    </xf>
    <xf numFmtId="0" fontId="1" fillId="10" borderId="3" xfId="0" applyFont="1" applyFill="1" applyBorder="1" applyAlignment="1" applyProtection="1">
      <alignment vertical="top" wrapText="1"/>
      <protection locked="0"/>
    </xf>
    <xf numFmtId="1" fontId="5" fillId="5" borderId="12" xfId="0" applyNumberFormat="1" applyFont="1" applyFill="1" applyBorder="1" applyAlignment="1" applyProtection="1">
      <alignment vertical="top"/>
      <protection locked="0"/>
    </xf>
    <xf numFmtId="1" fontId="0" fillId="0" borderId="20" xfId="0" applyNumberFormat="1" applyFont="1" applyBorder="1" applyAlignment="1" applyProtection="1">
      <alignment vertical="top" wrapText="1"/>
      <protection locked="0"/>
    </xf>
    <xf numFmtId="1" fontId="5" fillId="5" borderId="0" xfId="0" applyNumberFormat="1" applyFont="1" applyFill="1" applyBorder="1" applyAlignment="1" applyProtection="1">
      <alignment vertical="top"/>
      <protection locked="0"/>
    </xf>
    <xf numFmtId="1" fontId="0" fillId="0" borderId="15" xfId="0" applyNumberFormat="1" applyFont="1" applyBorder="1" applyAlignment="1" applyProtection="1">
      <alignment vertical="top" wrapText="1"/>
      <protection locked="0"/>
    </xf>
    <xf numFmtId="0" fontId="1" fillId="6" borderId="6" xfId="0" applyFont="1" applyFill="1" applyBorder="1" applyAlignment="1" applyProtection="1">
      <alignment vertical="top" wrapText="1"/>
      <protection locked="0"/>
    </xf>
    <xf numFmtId="0" fontId="1" fillId="0" borderId="15" xfId="0" applyFont="1" applyFill="1" applyBorder="1" applyAlignment="1" applyProtection="1">
      <alignment vertical="top" wrapText="1"/>
      <protection locked="0"/>
    </xf>
    <xf numFmtId="0" fontId="3" fillId="0" borderId="0" xfId="0" applyFont="1" applyFill="1" applyBorder="1" applyProtection="1">
      <protection locked="0"/>
    </xf>
    <xf numFmtId="1" fontId="3" fillId="0" borderId="0" xfId="0" applyNumberFormat="1" applyFont="1" applyFill="1" applyBorder="1" applyProtection="1">
      <protection locked="0"/>
    </xf>
    <xf numFmtId="1" fontId="0" fillId="0" borderId="0" xfId="0" applyNumberFormat="1" applyFill="1" applyBorder="1" applyProtection="1">
      <protection locked="0"/>
    </xf>
    <xf numFmtId="2" fontId="5" fillId="0" borderId="0" xfId="0" applyNumberFormat="1" applyFont="1" applyFill="1" applyBorder="1" applyProtection="1">
      <protection locked="0"/>
    </xf>
    <xf numFmtId="2" fontId="0" fillId="0" borderId="0" xfId="0" applyNumberFormat="1" applyFill="1" applyBorder="1" applyProtection="1">
      <protection locked="0"/>
    </xf>
    <xf numFmtId="1" fontId="5" fillId="0" borderId="12" xfId="0" applyNumberFormat="1" applyFont="1" applyFill="1" applyBorder="1" applyProtection="1">
      <protection locked="0"/>
    </xf>
    <xf numFmtId="1" fontId="3" fillId="0" borderId="15" xfId="0" applyNumberFormat="1" applyFont="1" applyFill="1" applyBorder="1" applyProtection="1">
      <protection locked="0"/>
    </xf>
    <xf numFmtId="1" fontId="5" fillId="5" borderId="0" xfId="0" applyNumberFormat="1" applyFont="1" applyFill="1" applyBorder="1" applyProtection="1">
      <protection locked="0"/>
    </xf>
    <xf numFmtId="1" fontId="3" fillId="5" borderId="15" xfId="0" applyNumberFormat="1" applyFont="1" applyFill="1" applyBorder="1" applyProtection="1">
      <protection locked="0"/>
    </xf>
    <xf numFmtId="1" fontId="5" fillId="5" borderId="15" xfId="0" applyNumberFormat="1" applyFont="1" applyFill="1" applyBorder="1" applyProtection="1">
      <protection locked="0"/>
    </xf>
    <xf numFmtId="0" fontId="0" fillId="0" borderId="0" xfId="0" applyBorder="1" applyProtection="1">
      <protection locked="0"/>
    </xf>
    <xf numFmtId="2" fontId="1" fillId="0" borderId="0" xfId="0" applyNumberFormat="1" applyFont="1" applyFill="1" applyBorder="1" applyProtection="1">
      <protection locked="0"/>
    </xf>
    <xf numFmtId="0" fontId="0" fillId="3" borderId="0" xfId="0" applyFill="1" applyProtection="1">
      <protection locked="0"/>
    </xf>
    <xf numFmtId="0" fontId="5" fillId="0" borderId="0" xfId="0" applyFont="1" applyBorder="1" applyProtection="1">
      <protection locked="0"/>
    </xf>
    <xf numFmtId="0" fontId="5" fillId="5" borderId="0" xfId="0" applyFont="1" applyFill="1" applyBorder="1" applyProtection="1">
      <protection locked="0"/>
    </xf>
    <xf numFmtId="0" fontId="0" fillId="5" borderId="0" xfId="0" applyFill="1" applyProtection="1">
      <protection locked="0"/>
    </xf>
    <xf numFmtId="1" fontId="14" fillId="5" borderId="7" xfId="0" applyNumberFormat="1" applyFont="1" applyFill="1" applyBorder="1" applyProtection="1">
      <protection locked="0"/>
    </xf>
    <xf numFmtId="1" fontId="14" fillId="5" borderId="2" xfId="0" applyNumberFormat="1" applyFont="1" applyFill="1" applyBorder="1" applyProtection="1">
      <protection locked="0"/>
    </xf>
    <xf numFmtId="0" fontId="21" fillId="13" borderId="0" xfId="0" applyFont="1" applyFill="1" applyBorder="1" applyProtection="1">
      <protection locked="0"/>
    </xf>
    <xf numFmtId="164" fontId="5" fillId="0" borderId="0" xfId="0" applyNumberFormat="1" applyFont="1" applyFill="1" applyBorder="1" applyProtection="1">
      <protection locked="0"/>
    </xf>
    <xf numFmtId="0" fontId="0" fillId="0" borderId="0" xfId="0" applyAlignment="1" applyProtection="1">
      <alignment horizontal="left"/>
      <protection locked="0"/>
    </xf>
    <xf numFmtId="0" fontId="2" fillId="0" borderId="0" xfId="0" applyFont="1" applyProtection="1">
      <protection locked="0"/>
    </xf>
    <xf numFmtId="0" fontId="2" fillId="0" borderId="0" xfId="0" applyFont="1" applyAlignment="1" applyProtection="1">
      <alignment horizontal="center" vertical="center"/>
      <protection locked="0"/>
    </xf>
    <xf numFmtId="0" fontId="13" fillId="0" borderId="0" xfId="0" applyFont="1" applyProtection="1">
      <protection locked="0"/>
    </xf>
    <xf numFmtId="0" fontId="18" fillId="0" borderId="0" xfId="0" applyFont="1" applyProtection="1">
      <protection locked="0"/>
    </xf>
    <xf numFmtId="0" fontId="18" fillId="0" borderId="0" xfId="0" applyFont="1" applyAlignment="1" applyProtection="1">
      <alignment horizontal="center" vertical="center"/>
      <protection locked="0"/>
    </xf>
    <xf numFmtId="0" fontId="6" fillId="0" borderId="11" xfId="0" applyFont="1" applyBorder="1" applyProtection="1">
      <protection locked="0"/>
    </xf>
    <xf numFmtId="0" fontId="5" fillId="0" borderId="0" xfId="0" applyFont="1" applyBorder="1" applyAlignment="1" applyProtection="1">
      <alignment horizontal="center"/>
      <protection locked="0"/>
    </xf>
    <xf numFmtId="0" fontId="0" fillId="0" borderId="0" xfId="0" applyAlignment="1" applyProtection="1">
      <alignment horizontal="center" vertical="center"/>
      <protection locked="0"/>
    </xf>
    <xf numFmtId="0" fontId="6" fillId="0" borderId="8" xfId="0" applyFont="1" applyBorder="1" applyProtection="1">
      <protection locked="0"/>
    </xf>
    <xf numFmtId="0" fontId="6" fillId="0" borderId="10" xfId="0" applyFont="1" applyBorder="1" applyProtection="1">
      <protection locked="0"/>
    </xf>
    <xf numFmtId="0" fontId="2" fillId="0" borderId="0" xfId="0" applyFont="1" applyBorder="1" applyProtection="1">
      <protection locked="0"/>
    </xf>
    <xf numFmtId="0" fontId="0" fillId="0" borderId="0" xfId="0" applyBorder="1" applyAlignment="1" applyProtection="1">
      <alignment horizontal="center"/>
      <protection locked="0"/>
    </xf>
    <xf numFmtId="0" fontId="0" fillId="16" borderId="0" xfId="0" applyFill="1" applyProtection="1">
      <protection locked="0"/>
    </xf>
    <xf numFmtId="0" fontId="18" fillId="0" borderId="11" xfId="0" applyFont="1" applyFill="1" applyBorder="1" applyProtection="1">
      <protection locked="0"/>
    </xf>
    <xf numFmtId="0" fontId="0" fillId="0" borderId="12" xfId="0" applyBorder="1" applyAlignment="1" applyProtection="1">
      <alignment horizontal="center" vertical="center"/>
      <protection locked="0"/>
    </xf>
    <xf numFmtId="0" fontId="0" fillId="24" borderId="0" xfId="0" applyFill="1" applyBorder="1" applyProtection="1">
      <protection locked="0"/>
    </xf>
    <xf numFmtId="0" fontId="18" fillId="0" borderId="8" xfId="0" applyFont="1" applyFill="1" applyBorder="1" applyProtection="1">
      <protection locked="0"/>
    </xf>
    <xf numFmtId="1" fontId="0" fillId="0" borderId="0" xfId="0" applyNumberForma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4" borderId="0" xfId="0" applyFill="1" applyBorder="1" applyProtection="1">
      <protection locked="0"/>
    </xf>
    <xf numFmtId="1" fontId="0" fillId="0" borderId="0" xfId="0" applyNumberFormat="1" applyFill="1" applyBorder="1" applyAlignment="1" applyProtection="1">
      <alignment horizontal="center" vertical="center"/>
      <protection locked="0"/>
    </xf>
    <xf numFmtId="0" fontId="0" fillId="15" borderId="0" xfId="0" applyFill="1" applyBorder="1" applyProtection="1">
      <protection locked="0"/>
    </xf>
    <xf numFmtId="1" fontId="5" fillId="0" borderId="0" xfId="0" applyNumberFormat="1" applyFont="1" applyFill="1" applyBorder="1" applyAlignment="1" applyProtection="1">
      <alignment horizontal="center" vertical="center"/>
      <protection locked="0"/>
    </xf>
    <xf numFmtId="0" fontId="0" fillId="17" borderId="0" xfId="0" applyFill="1" applyProtection="1">
      <protection locked="0"/>
    </xf>
    <xf numFmtId="1" fontId="5" fillId="0" borderId="0" xfId="0" applyNumberFormat="1" applyFont="1" applyBorder="1" applyAlignment="1" applyProtection="1">
      <alignment horizontal="center" vertical="center"/>
      <protection locked="0"/>
    </xf>
    <xf numFmtId="0" fontId="18" fillId="0" borderId="10" xfId="0" applyFont="1" applyFill="1" applyBorder="1" applyProtection="1">
      <protection locked="0"/>
    </xf>
    <xf numFmtId="1" fontId="0" fillId="0" borderId="1" xfId="0" applyNumberFormat="1" applyBorder="1" applyAlignment="1" applyProtection="1">
      <alignment horizontal="center" vertical="center"/>
      <protection locked="0"/>
    </xf>
    <xf numFmtId="0" fontId="0" fillId="3" borderId="0" xfId="0" applyFill="1" applyBorder="1" applyProtection="1">
      <protection locked="0"/>
    </xf>
    <xf numFmtId="1" fontId="5" fillId="0" borderId="1" xfId="0" applyNumberFormat="1" applyFont="1" applyFill="1" applyBorder="1" applyAlignment="1" applyProtection="1">
      <alignment horizontal="center" vertical="center"/>
      <protection locked="0"/>
    </xf>
    <xf numFmtId="0" fontId="13" fillId="0" borderId="0" xfId="0" applyFont="1" applyFill="1" applyBorder="1" applyProtection="1">
      <protection locked="0"/>
    </xf>
    <xf numFmtId="1" fontId="0" fillId="0" borderId="0" xfId="0" applyNumberFormat="1" applyFill="1" applyBorder="1" applyAlignment="1" applyProtection="1">
      <alignment horizontal="center"/>
      <protection locked="0"/>
    </xf>
    <xf numFmtId="0" fontId="18" fillId="0" borderId="0" xfId="0" applyFont="1" applyFill="1" applyProtection="1">
      <protection locked="0"/>
    </xf>
    <xf numFmtId="0" fontId="20" fillId="0" borderId="12" xfId="0" applyNumberFormat="1" applyFont="1" applyFill="1" applyBorder="1" applyAlignment="1" applyProtection="1">
      <alignment horizontal="center"/>
      <protection locked="0"/>
    </xf>
    <xf numFmtId="0" fontId="18" fillId="0" borderId="0" xfId="0" applyFont="1" applyFill="1" applyBorder="1" applyProtection="1">
      <protection locked="0"/>
    </xf>
    <xf numFmtId="0" fontId="20" fillId="0" borderId="12" xfId="0" applyFont="1" applyFill="1" applyBorder="1" applyAlignment="1" applyProtection="1">
      <alignment horizontal="center"/>
      <protection locked="0"/>
    </xf>
    <xf numFmtId="0" fontId="18" fillId="0" borderId="0" xfId="0" applyFont="1" applyFill="1" applyBorder="1" applyAlignment="1" applyProtection="1">
      <alignment horizontal="center" vertical="center"/>
      <protection locked="0"/>
    </xf>
    <xf numFmtId="0" fontId="18" fillId="0" borderId="8" xfId="0" applyFont="1" applyBorder="1" applyProtection="1">
      <protection locked="0"/>
    </xf>
    <xf numFmtId="0" fontId="18" fillId="0" borderId="0" xfId="0" applyFont="1" applyBorder="1" applyProtection="1">
      <protection locked="0"/>
    </xf>
    <xf numFmtId="0" fontId="18" fillId="0" borderId="0" xfId="0" applyFont="1" applyBorder="1" applyAlignment="1" applyProtection="1">
      <alignment horizontal="center" vertical="center"/>
      <protection locked="0"/>
    </xf>
    <xf numFmtId="0" fontId="13" fillId="0" borderId="10" xfId="0" applyFont="1" applyBorder="1" applyProtection="1">
      <protection locked="0"/>
    </xf>
    <xf numFmtId="1" fontId="18" fillId="0" borderId="4" xfId="0" applyNumberFormat="1" applyFont="1" applyBorder="1" applyAlignment="1" applyProtection="1">
      <alignment horizontal="center" vertical="center"/>
      <protection locked="0"/>
    </xf>
    <xf numFmtId="0" fontId="0" fillId="0" borderId="0" xfId="0" applyAlignment="1" applyProtection="1">
      <alignment horizontal="center"/>
      <protection locked="0"/>
    </xf>
    <xf numFmtId="2" fontId="2" fillId="0" borderId="0" xfId="0" applyNumberFormat="1" applyFont="1" applyFill="1" applyBorder="1" applyAlignment="1" applyProtection="1">
      <alignment horizontal="center"/>
      <protection locked="0"/>
    </xf>
    <xf numFmtId="2" fontId="0" fillId="0" borderId="0" xfId="0" applyNumberFormat="1" applyBorder="1" applyProtection="1">
      <protection locked="0"/>
    </xf>
    <xf numFmtId="2" fontId="0" fillId="0" borderId="0"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xf>
    <xf numFmtId="1" fontId="0" fillId="0" borderId="9" xfId="0" applyNumberFormat="1" applyBorder="1" applyAlignment="1" applyProtection="1">
      <alignment horizontal="center" vertical="center"/>
    </xf>
    <xf numFmtId="1" fontId="0" fillId="0" borderId="4" xfId="0" applyNumberFormat="1" applyBorder="1" applyAlignment="1" applyProtection="1">
      <alignment horizontal="center" vertical="center"/>
    </xf>
    <xf numFmtId="1" fontId="0" fillId="0" borderId="0" xfId="0" applyNumberFormat="1" applyBorder="1" applyAlignment="1" applyProtection="1">
      <alignment horizontal="center" vertical="center"/>
    </xf>
    <xf numFmtId="0" fontId="18" fillId="18" borderId="13" xfId="0" applyFont="1" applyFill="1" applyBorder="1" applyAlignment="1" applyProtection="1">
      <alignment horizontal="center" vertical="center"/>
    </xf>
    <xf numFmtId="1" fontId="18" fillId="0" borderId="9" xfId="0" applyNumberFormat="1" applyFont="1" applyBorder="1" applyAlignment="1" applyProtection="1">
      <alignment horizontal="center" vertical="center"/>
    </xf>
    <xf numFmtId="1" fontId="18" fillId="0" borderId="9" xfId="0" applyNumberFormat="1" applyFont="1" applyBorder="1" applyAlignment="1" applyProtection="1">
      <alignment horizontal="center"/>
    </xf>
    <xf numFmtId="1" fontId="0" fillId="0" borderId="0" xfId="0" applyNumberFormat="1" applyFill="1" applyBorder="1" applyAlignment="1" applyProtection="1">
      <alignment horizontal="center"/>
    </xf>
    <xf numFmtId="0" fontId="19" fillId="18" borderId="13" xfId="0" applyFont="1" applyFill="1" applyBorder="1" applyAlignment="1" applyProtection="1">
      <alignment horizontal="center"/>
    </xf>
    <xf numFmtId="0" fontId="0" fillId="0" borderId="0" xfId="0" applyProtection="1"/>
    <xf numFmtId="1" fontId="18" fillId="0" borderId="0" xfId="0" applyNumberFormat="1" applyFont="1" applyFill="1" applyBorder="1" applyAlignment="1" applyProtection="1">
      <alignment horizontal="center"/>
    </xf>
    <xf numFmtId="1" fontId="13" fillId="0" borderId="1" xfId="0" applyNumberFormat="1" applyFont="1" applyBorder="1" applyAlignment="1" applyProtection="1">
      <alignment horizontal="center"/>
    </xf>
    <xf numFmtId="2" fontId="2" fillId="2" borderId="3" xfId="0" applyNumberFormat="1" applyFont="1" applyFill="1" applyBorder="1" applyAlignment="1" applyProtection="1">
      <alignment horizontal="center"/>
    </xf>
    <xf numFmtId="2" fontId="2" fillId="9" borderId="3" xfId="0" applyNumberFormat="1" applyFont="1" applyFill="1" applyBorder="1" applyAlignment="1" applyProtection="1">
      <alignment horizontal="center"/>
    </xf>
    <xf numFmtId="0" fontId="0" fillId="0" borderId="0" xfId="0" applyFill="1" applyBorder="1" applyProtection="1"/>
    <xf numFmtId="0" fontId="1" fillId="10" borderId="20" xfId="0" applyFont="1" applyFill="1" applyBorder="1" applyAlignment="1" applyProtection="1">
      <alignment vertical="top" wrapText="1"/>
    </xf>
    <xf numFmtId="0" fontId="1" fillId="16" borderId="17" xfId="0" applyFont="1" applyFill="1" applyBorder="1" applyAlignment="1" applyProtection="1">
      <alignment vertical="top" wrapText="1"/>
    </xf>
    <xf numFmtId="0" fontId="1" fillId="16" borderId="14" xfId="0" applyFont="1" applyFill="1" applyBorder="1" applyAlignment="1" applyProtection="1">
      <alignment vertical="top" wrapText="1"/>
    </xf>
    <xf numFmtId="0" fontId="1" fillId="19" borderId="17" xfId="0" applyFont="1" applyFill="1" applyBorder="1" applyAlignment="1" applyProtection="1">
      <alignment vertical="top" wrapText="1"/>
    </xf>
    <xf numFmtId="0" fontId="1" fillId="21" borderId="17" xfId="0" applyFont="1" applyFill="1" applyBorder="1" applyAlignment="1" applyProtection="1">
      <alignment vertical="top" wrapText="1"/>
    </xf>
    <xf numFmtId="0" fontId="1" fillId="23" borderId="17" xfId="0" applyFont="1" applyFill="1" applyBorder="1" applyAlignment="1" applyProtection="1">
      <alignment vertical="top" wrapText="1"/>
    </xf>
    <xf numFmtId="0" fontId="1" fillId="6" borderId="14" xfId="0" applyFont="1" applyFill="1" applyBorder="1" applyAlignment="1" applyProtection="1">
      <alignment vertical="top" wrapText="1"/>
    </xf>
    <xf numFmtId="0" fontId="0" fillId="22" borderId="0" xfId="0" applyFill="1" applyProtection="1"/>
    <xf numFmtId="0" fontId="3" fillId="22" borderId="19" xfId="0" applyFont="1" applyFill="1" applyBorder="1" applyAlignment="1" applyProtection="1">
      <alignment horizontal="left" vertical="top" wrapText="1"/>
    </xf>
    <xf numFmtId="0" fontId="0" fillId="22" borderId="19" xfId="0" applyFont="1" applyFill="1" applyBorder="1" applyAlignment="1" applyProtection="1">
      <alignment horizontal="left" vertical="top" wrapText="1"/>
    </xf>
    <xf numFmtId="0" fontId="3" fillId="22" borderId="19" xfId="0" applyFont="1" applyFill="1" applyBorder="1" applyAlignment="1" applyProtection="1">
      <alignment horizontal="left" vertical="top"/>
    </xf>
    <xf numFmtId="0" fontId="0" fillId="14" borderId="0" xfId="0" applyFill="1" applyProtection="1"/>
    <xf numFmtId="0" fontId="0" fillId="14" borderId="19" xfId="0" applyFont="1" applyFill="1" applyBorder="1" applyAlignment="1" applyProtection="1">
      <alignment vertical="top"/>
    </xf>
    <xf numFmtId="0" fontId="3" fillId="14" borderId="19" xfId="0" applyFont="1" applyFill="1" applyBorder="1" applyAlignment="1" applyProtection="1">
      <alignment vertical="top"/>
    </xf>
    <xf numFmtId="0" fontId="0" fillId="9" borderId="0" xfId="0" applyFill="1" applyProtection="1"/>
    <xf numFmtId="0" fontId="0" fillId="9" borderId="19" xfId="0" applyFont="1" applyFill="1" applyBorder="1" applyAlignment="1" applyProtection="1">
      <alignment horizontal="left" vertical="top" wrapText="1"/>
    </xf>
    <xf numFmtId="0" fontId="3" fillId="9" borderId="19" xfId="0" applyFont="1" applyFill="1" applyBorder="1" applyAlignment="1" applyProtection="1">
      <alignment vertical="top" wrapText="1"/>
    </xf>
    <xf numFmtId="0" fontId="0" fillId="9" borderId="19" xfId="0" applyFont="1" applyFill="1" applyBorder="1" applyAlignment="1" applyProtection="1">
      <alignment horizontal="left" vertical="top"/>
    </xf>
    <xf numFmtId="0" fontId="0" fillId="9" borderId="22" xfId="0" applyFont="1" applyFill="1" applyBorder="1" applyAlignment="1" applyProtection="1">
      <alignment horizontal="left" vertical="top"/>
    </xf>
    <xf numFmtId="0" fontId="0" fillId="7" borderId="0" xfId="0" applyFill="1" applyProtection="1"/>
    <xf numFmtId="0" fontId="3" fillId="7" borderId="19" xfId="0" applyFont="1" applyFill="1" applyBorder="1" applyAlignment="1" applyProtection="1">
      <alignment vertical="top"/>
    </xf>
    <xf numFmtId="0" fontId="0" fillId="7" borderId="19" xfId="0" applyFont="1" applyFill="1" applyBorder="1" applyAlignment="1" applyProtection="1">
      <alignment vertical="top" wrapText="1"/>
    </xf>
    <xf numFmtId="0" fontId="0" fillId="11" borderId="0" xfId="0" applyFill="1" applyProtection="1"/>
    <xf numFmtId="0" fontId="0" fillId="11" borderId="19" xfId="0" applyFont="1" applyFill="1" applyBorder="1" applyAlignment="1" applyProtection="1">
      <alignment vertical="top"/>
    </xf>
    <xf numFmtId="0" fontId="0" fillId="3" borderId="0" xfId="0" applyFill="1" applyProtection="1"/>
    <xf numFmtId="0" fontId="0" fillId="3" borderId="19" xfId="0" applyFont="1" applyFill="1" applyBorder="1" applyAlignment="1" applyProtection="1">
      <alignment vertical="top" wrapText="1"/>
    </xf>
    <xf numFmtId="0" fontId="3" fillId="3" borderId="21" xfId="0" applyFont="1" applyFill="1" applyBorder="1" applyAlignment="1" applyProtection="1">
      <alignment vertical="top" wrapText="1"/>
    </xf>
    <xf numFmtId="0" fontId="0" fillId="3" borderId="22" xfId="0" applyFont="1" applyFill="1" applyBorder="1" applyAlignment="1" applyProtection="1">
      <alignment vertical="top" wrapText="1"/>
    </xf>
    <xf numFmtId="0" fontId="0" fillId="5" borderId="0" xfId="0" applyFill="1" applyProtection="1"/>
    <xf numFmtId="0" fontId="14" fillId="5" borderId="10" xfId="0" applyFont="1" applyFill="1" applyBorder="1" applyProtection="1"/>
    <xf numFmtId="0" fontId="0" fillId="0" borderId="0" xfId="0" applyBorder="1" applyProtection="1"/>
    <xf numFmtId="0" fontId="21" fillId="13" borderId="0" xfId="0" applyFont="1" applyFill="1" applyBorder="1" applyProtection="1"/>
    <xf numFmtId="0" fontId="1" fillId="10" borderId="18" xfId="0" applyFont="1" applyFill="1" applyBorder="1" applyAlignment="1" applyProtection="1">
      <alignment vertical="top" wrapText="1"/>
    </xf>
    <xf numFmtId="0" fontId="1" fillId="10" borderId="6" xfId="0" applyFont="1" applyFill="1" applyBorder="1" applyAlignment="1" applyProtection="1">
      <alignment vertical="top" wrapText="1"/>
    </xf>
    <xf numFmtId="0" fontId="22" fillId="20" borderId="12" xfId="0" applyFont="1" applyFill="1" applyBorder="1" applyAlignment="1" applyProtection="1">
      <alignment vertical="top" wrapText="1"/>
    </xf>
    <xf numFmtId="1" fontId="0" fillId="5" borderId="13" xfId="0" applyNumberFormat="1" applyFont="1" applyFill="1" applyBorder="1" applyAlignment="1" applyProtection="1">
      <alignment vertical="top" wrapText="1"/>
    </xf>
    <xf numFmtId="0" fontId="22" fillId="20" borderId="0" xfId="0" applyFont="1" applyFill="1" applyBorder="1" applyAlignment="1" applyProtection="1">
      <alignment vertical="top" wrapText="1"/>
    </xf>
    <xf numFmtId="1" fontId="0" fillId="5" borderId="9" xfId="0" applyNumberFormat="1" applyFont="1" applyFill="1" applyBorder="1" applyAlignment="1" applyProtection="1">
      <alignment vertical="top" wrapText="1"/>
    </xf>
    <xf numFmtId="0" fontId="1" fillId="6" borderId="3" xfId="0" applyFont="1" applyFill="1" applyBorder="1" applyAlignment="1" applyProtection="1">
      <alignment vertical="top" wrapText="1"/>
    </xf>
    <xf numFmtId="0" fontId="1" fillId="6" borderId="7" xfId="0" applyFont="1" applyFill="1" applyBorder="1" applyAlignment="1" applyProtection="1">
      <alignment vertical="top" wrapText="1"/>
    </xf>
    <xf numFmtId="0" fontId="3" fillId="5" borderId="0" xfId="0" applyFont="1" applyFill="1" applyBorder="1" applyProtection="1"/>
    <xf numFmtId="1" fontId="3" fillId="0" borderId="9" xfId="0" applyNumberFormat="1" applyFont="1" applyFill="1" applyBorder="1" applyProtection="1"/>
    <xf numFmtId="1" fontId="3" fillId="5" borderId="9" xfId="0" applyNumberFormat="1" applyFont="1" applyFill="1" applyBorder="1" applyProtection="1"/>
    <xf numFmtId="0" fontId="16" fillId="5" borderId="5" xfId="0" applyFont="1" applyFill="1" applyBorder="1" applyProtection="1"/>
    <xf numFmtId="1" fontId="14" fillId="5" borderId="5" xfId="0" applyNumberFormat="1" applyFont="1" applyFill="1" applyBorder="1" applyProtection="1"/>
    <xf numFmtId="0" fontId="1" fillId="10" borderId="16" xfId="0" applyFont="1" applyFill="1" applyBorder="1" applyAlignment="1" applyProtection="1">
      <alignment vertical="top" wrapText="1"/>
    </xf>
    <xf numFmtId="0" fontId="1" fillId="10" borderId="3" xfId="0" applyFont="1" applyFill="1" applyBorder="1" applyAlignment="1" applyProtection="1">
      <alignment vertical="top" wrapText="1"/>
    </xf>
    <xf numFmtId="0" fontId="1" fillId="6" borderId="6" xfId="0" applyFont="1" applyFill="1" applyBorder="1" applyAlignment="1" applyProtection="1">
      <alignment vertical="top" wrapText="1"/>
    </xf>
    <xf numFmtId="1" fontId="14" fillId="5" borderId="7" xfId="0" applyNumberFormat="1" applyFont="1" applyFill="1" applyBorder="1" applyProtection="1"/>
    <xf numFmtId="164" fontId="5" fillId="0" borderId="0" xfId="0" applyNumberFormat="1" applyFont="1" applyFill="1" applyBorder="1" applyProtection="1"/>
    <xf numFmtId="2" fontId="0" fillId="0" borderId="0" xfId="0" applyNumberFormat="1" applyFill="1" applyBorder="1" applyProtection="1"/>
    <xf numFmtId="0" fontId="15" fillId="0" borderId="0" xfId="0" applyFont="1" applyProtection="1"/>
    <xf numFmtId="0" fontId="2" fillId="0"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91D1FD"/>
      <color rgb="FFDA8968"/>
      <color rgb="FF6AD4FA"/>
      <color rgb="FFFFCCCC"/>
      <color rgb="FF89FFBE"/>
      <color rgb="FF2ED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a:t>
            </a:r>
            <a:r>
              <a:rPr lang="sv-SE" baseline="0"/>
              <a:t> av kvalitetspoäng - Område X</a:t>
            </a: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4-FDED-468E-BB5B-3032CCABDE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ED-468E-BB5B-3032CCABDE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FDED-468E-BB5B-3032CCABDE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FDED-468E-BB5B-3032CCABDE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2-FDED-468E-BB5B-3032CCABDE9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A79-4EFF-80D5-FF9AFD379E22}"/>
              </c:ext>
            </c:extLst>
          </c:dPt>
          <c:cat>
            <c:strRef>
              <c:f>'GYF översikt'!$B$7:$B$12</c:f>
              <c:strCache>
                <c:ptCount val="6"/>
                <c:pt idx="0">
                  <c:v>Biologisk mångfald </c:v>
                </c:pt>
                <c:pt idx="1">
                  <c:v>Buller</c:v>
                </c:pt>
                <c:pt idx="2">
                  <c:v>Dagvattenhantering</c:v>
                </c:pt>
                <c:pt idx="3">
                  <c:v>Mikroklimatreglering</c:v>
                </c:pt>
                <c:pt idx="4">
                  <c:v>Pollination</c:v>
                </c:pt>
                <c:pt idx="5">
                  <c:v>Kulturella ekosystemtjänster</c:v>
                </c:pt>
              </c:strCache>
            </c:strRef>
          </c:cat>
          <c:val>
            <c:numRef>
              <c:f>'GYF översikt'!$D$7:$D$12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DED-468E-BB5B-3032CCABDE9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7623855513114399E-2"/>
          <c:y val="0.74104273399585718"/>
          <c:w val="0.33354951250586407"/>
          <c:h val="0.22261250706147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a:t>
            </a:r>
            <a:r>
              <a:rPr lang="sv-SE" baseline="0"/>
              <a:t> av kvalitetspoäng - Område Y</a:t>
            </a: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80A-45BC-83B1-81A0B24DD9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80A-45BC-83B1-81A0B24DD9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80A-45BC-83B1-81A0B24DD9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80A-45BC-83B1-81A0B24DD9F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80A-45BC-83B1-81A0B24DD9F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80A-45BC-83B1-81A0B24DD9FB}"/>
              </c:ext>
            </c:extLst>
          </c:dPt>
          <c:cat>
            <c:strRef>
              <c:f>'GYF översikt'!$B$7:$B$12</c:f>
              <c:strCache>
                <c:ptCount val="6"/>
                <c:pt idx="0">
                  <c:v>Biologisk mångfald </c:v>
                </c:pt>
                <c:pt idx="1">
                  <c:v>Buller</c:v>
                </c:pt>
                <c:pt idx="2">
                  <c:v>Dagvattenhantering</c:v>
                </c:pt>
                <c:pt idx="3">
                  <c:v>Mikroklimatreglering</c:v>
                </c:pt>
                <c:pt idx="4">
                  <c:v>Pollination</c:v>
                </c:pt>
                <c:pt idx="5">
                  <c:v>Kulturella ekosystemtjänster</c:v>
                </c:pt>
              </c:strCache>
            </c:strRef>
          </c:cat>
          <c:val>
            <c:numRef>
              <c:f>'GYF översikt'!$H$7:$H$12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980A-45BC-83B1-81A0B24DD9F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7623855513114399E-2"/>
          <c:y val="0.74104273399585718"/>
          <c:w val="0.33354951250586407"/>
          <c:h val="0.22261250706147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a:t>
            </a:r>
            <a:r>
              <a:rPr lang="sv-SE" baseline="0"/>
              <a:t> av kvalitetspoäng - Område Z</a:t>
            </a: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55-4E61-A66B-607245C6A0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55-4E61-A66B-607245C6A0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55-4E61-A66B-607245C6A03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55-4E61-A66B-607245C6A03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55-4E61-A66B-607245C6A03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555-4E61-A66B-607245C6A033}"/>
              </c:ext>
            </c:extLst>
          </c:dPt>
          <c:cat>
            <c:strRef>
              <c:f>'GYF översikt'!$B$7:$B$12</c:f>
              <c:strCache>
                <c:ptCount val="6"/>
                <c:pt idx="0">
                  <c:v>Biologisk mångfald </c:v>
                </c:pt>
                <c:pt idx="1">
                  <c:v>Buller</c:v>
                </c:pt>
                <c:pt idx="2">
                  <c:v>Dagvattenhantering</c:v>
                </c:pt>
                <c:pt idx="3">
                  <c:v>Mikroklimatreglering</c:v>
                </c:pt>
                <c:pt idx="4">
                  <c:v>Pollination</c:v>
                </c:pt>
                <c:pt idx="5">
                  <c:v>Kulturella ekosystemtjänster</c:v>
                </c:pt>
              </c:strCache>
            </c:strRef>
          </c:cat>
          <c:val>
            <c:numRef>
              <c:f>'GYF översikt'!$L$7:$L$12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8555-4E61-A66B-607245C6A03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7623855513114399E-2"/>
          <c:y val="0.74104273399585718"/>
          <c:w val="0.33354951250586407"/>
          <c:h val="0.22261250706147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163286</xdr:colOff>
      <xdr:row>27</xdr:row>
      <xdr:rowOff>152399</xdr:rowOff>
    </xdr:from>
    <xdr:to>
      <xdr:col>3</xdr:col>
      <xdr:colOff>1578428</xdr:colOff>
      <xdr:row>46</xdr:row>
      <xdr:rowOff>27213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0</xdr:rowOff>
    </xdr:from>
    <xdr:to>
      <xdr:col>7</xdr:col>
      <xdr:colOff>446313</xdr:colOff>
      <xdr:row>46</xdr:row>
      <xdr:rowOff>65314</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0</xdr:rowOff>
    </xdr:from>
    <xdr:to>
      <xdr:col>11</xdr:col>
      <xdr:colOff>10885</xdr:colOff>
      <xdr:row>46</xdr:row>
      <xdr:rowOff>65314</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GYF AP">
      <a:dk1>
        <a:sysClr val="windowText" lastClr="000000"/>
      </a:dk1>
      <a:lt1>
        <a:sysClr val="window" lastClr="FFFFFF"/>
      </a:lt1>
      <a:dk2>
        <a:srgbClr val="44546A"/>
      </a:dk2>
      <a:lt2>
        <a:srgbClr val="E7E6E6"/>
      </a:lt2>
      <a:accent1>
        <a:srgbClr val="8CB03F"/>
      </a:accent1>
      <a:accent2>
        <a:srgbClr val="CE5F32"/>
      </a:accent2>
      <a:accent3>
        <a:srgbClr val="0796C6"/>
      </a:accent3>
      <a:accent4>
        <a:srgbClr val="5D9B91"/>
      </a:accent4>
      <a:accent5>
        <a:srgbClr val="A89CBE"/>
      </a:accent5>
      <a:accent6>
        <a:srgbClr val="F9EAAB"/>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70" zoomScaleNormal="70" workbookViewId="0">
      <selection activeCell="C15" sqref="C15"/>
    </sheetView>
  </sheetViews>
  <sheetFormatPr defaultColWidth="8.88671875" defaultRowHeight="14.4" x14ac:dyDescent="0.3"/>
  <cols>
    <col min="1" max="1" width="4.44140625" style="139" customWidth="1"/>
    <col min="2" max="2" width="50.5546875" style="139" customWidth="1"/>
    <col min="3" max="3" width="27.109375" style="139" customWidth="1"/>
    <col min="4" max="4" width="26.5546875" style="183" customWidth="1"/>
    <col min="5" max="5" width="4.6640625" style="139" customWidth="1"/>
    <col min="6" max="6" width="49" style="139" customWidth="1"/>
    <col min="7" max="7" width="26.5546875" style="139" customWidth="1"/>
    <col min="8" max="8" width="26.88671875" style="139" customWidth="1"/>
    <col min="9" max="9" width="4.6640625" style="183" customWidth="1"/>
    <col min="10" max="10" width="51.33203125" style="139" customWidth="1"/>
    <col min="11" max="11" width="27.6640625" style="139" customWidth="1"/>
    <col min="12" max="12" width="27.33203125" style="139" customWidth="1"/>
    <col min="13" max="16384" width="8.88671875" style="139"/>
  </cols>
  <sheetData>
    <row r="1" spans="1:13" s="176" customFormat="1" ht="25.8" x14ac:dyDescent="0.5">
      <c r="B1" s="176" t="s">
        <v>108</v>
      </c>
      <c r="D1" s="177"/>
      <c r="F1" s="176" t="s">
        <v>109</v>
      </c>
      <c r="I1" s="177"/>
      <c r="J1" s="176" t="s">
        <v>110</v>
      </c>
    </row>
    <row r="2" spans="1:13" ht="21.6" thickBot="1" x14ac:dyDescent="0.45">
      <c r="B2" s="178" t="s">
        <v>86</v>
      </c>
      <c r="C2" s="179"/>
      <c r="D2" s="179" t="s">
        <v>88</v>
      </c>
      <c r="E2" s="179"/>
      <c r="F2" s="178" t="s">
        <v>86</v>
      </c>
      <c r="G2" s="179"/>
      <c r="H2" s="179" t="s">
        <v>88</v>
      </c>
      <c r="I2" s="180"/>
      <c r="J2" s="178" t="s">
        <v>86</v>
      </c>
      <c r="K2" s="179"/>
      <c r="L2" s="179" t="s">
        <v>88</v>
      </c>
      <c r="M2" s="179"/>
    </row>
    <row r="3" spans="1:13" ht="25.8" hidden="1" x14ac:dyDescent="0.5">
      <c r="B3" s="181" t="s">
        <v>38</v>
      </c>
      <c r="C3" s="182">
        <v>0</v>
      </c>
      <c r="D3" s="136"/>
      <c r="F3" s="181" t="s">
        <v>38</v>
      </c>
      <c r="G3" s="182">
        <v>0</v>
      </c>
      <c r="H3" s="182"/>
      <c r="J3" s="181" t="s">
        <v>38</v>
      </c>
      <c r="K3" s="182">
        <v>0</v>
      </c>
    </row>
    <row r="4" spans="1:13" ht="25.8" hidden="1" x14ac:dyDescent="0.5">
      <c r="B4" s="184" t="s">
        <v>40</v>
      </c>
      <c r="C4" s="182">
        <v>0</v>
      </c>
      <c r="D4" s="136"/>
      <c r="F4" s="184" t="s">
        <v>40</v>
      </c>
      <c r="G4" s="182">
        <v>0</v>
      </c>
      <c r="H4" s="182"/>
      <c r="J4" s="184" t="s">
        <v>40</v>
      </c>
      <c r="K4" s="182">
        <v>0</v>
      </c>
    </row>
    <row r="5" spans="1:13" ht="26.4" hidden="1" thickBot="1" x14ac:dyDescent="0.55000000000000004">
      <c r="B5" s="185" t="s">
        <v>39</v>
      </c>
      <c r="C5" s="182">
        <v>0</v>
      </c>
      <c r="D5" s="136"/>
      <c r="F5" s="185" t="s">
        <v>39</v>
      </c>
      <c r="G5" s="182">
        <v>0</v>
      </c>
      <c r="H5" s="182"/>
      <c r="J5" s="185" t="s">
        <v>39</v>
      </c>
      <c r="K5" s="182">
        <v>0</v>
      </c>
    </row>
    <row r="6" spans="1:13" ht="26.4" hidden="1" thickBot="1" x14ac:dyDescent="0.55000000000000004">
      <c r="B6" s="186"/>
      <c r="C6" s="187"/>
      <c r="D6" s="136"/>
      <c r="F6" s="186"/>
      <c r="G6" s="187"/>
      <c r="H6" s="187"/>
      <c r="J6" s="186"/>
      <c r="K6" s="187"/>
    </row>
    <row r="7" spans="1:13" ht="21" x14ac:dyDescent="0.4">
      <c r="A7" s="188"/>
      <c r="B7" s="189" t="s">
        <v>84</v>
      </c>
      <c r="C7" s="190"/>
      <c r="D7" s="221" t="e">
        <f>(SUM('Område X'!E24:E33)/'GYF översikt'!C16)*100</f>
        <v>#DIV/0!</v>
      </c>
      <c r="E7" s="188"/>
      <c r="F7" s="189" t="s">
        <v>84</v>
      </c>
      <c r="G7" s="190"/>
      <c r="H7" s="221" t="e">
        <f>(SUM('Område Y'!E24:E33)/'GYF översikt'!G16)*100</f>
        <v>#DIV/0!</v>
      </c>
      <c r="I7" s="188"/>
      <c r="J7" s="189" t="s">
        <v>84</v>
      </c>
      <c r="K7" s="190"/>
      <c r="L7" s="221" t="e">
        <f>(SUM('Område Y'!E24:E33)/'GYF översikt'!K16)*100</f>
        <v>#DIV/0!</v>
      </c>
    </row>
    <row r="8" spans="1:13" ht="21" x14ac:dyDescent="0.4">
      <c r="A8" s="191"/>
      <c r="B8" s="192" t="s">
        <v>50</v>
      </c>
      <c r="C8" s="193"/>
      <c r="D8" s="222" t="e">
        <f>(SUM('Område X'!E34:E40)/'GYF översikt'!C16)*100</f>
        <v>#DIV/0!</v>
      </c>
      <c r="E8" s="191"/>
      <c r="F8" s="192" t="s">
        <v>48</v>
      </c>
      <c r="G8" s="136"/>
      <c r="H8" s="222" t="e">
        <f>(SUM('Område Y'!E34:E40)/'GYF översikt'!G16)*100</f>
        <v>#DIV/0!</v>
      </c>
      <c r="I8" s="191"/>
      <c r="J8" s="192" t="s">
        <v>48</v>
      </c>
      <c r="K8" s="194"/>
      <c r="L8" s="222" t="e">
        <f>(SUM('Område Y'!E34:E40)/'GYF översikt'!K16)*100</f>
        <v>#DIV/0!</v>
      </c>
    </row>
    <row r="9" spans="1:13" ht="21" x14ac:dyDescent="0.4">
      <c r="A9" s="195"/>
      <c r="B9" s="192" t="s">
        <v>45</v>
      </c>
      <c r="C9" s="136"/>
      <c r="D9" s="222" t="e">
        <f>(SUM('Område X'!E41:E46)/'GYF översikt'!C16)*100</f>
        <v>#DIV/0!</v>
      </c>
      <c r="E9" s="195"/>
      <c r="F9" s="192" t="s">
        <v>44</v>
      </c>
      <c r="G9" s="196"/>
      <c r="H9" s="222" t="e">
        <f>(SUM('Område Y'!E41:E46,)/'GYF översikt'!G16)*100</f>
        <v>#DIV/0!</v>
      </c>
      <c r="I9" s="195"/>
      <c r="J9" s="192" t="s">
        <v>44</v>
      </c>
      <c r="K9" s="196"/>
      <c r="L9" s="222" t="e">
        <f>(SUM('Område Y'!E41:E46)/'GYF översikt'!K16)*100</f>
        <v>#DIV/0!</v>
      </c>
    </row>
    <row r="10" spans="1:13" ht="21" x14ac:dyDescent="0.4">
      <c r="A10" s="197"/>
      <c r="B10" s="192" t="s">
        <v>44</v>
      </c>
      <c r="C10" s="136"/>
      <c r="D10" s="222" t="e">
        <f>(SUM('Område X'!E47:E51)/'GYF översikt'!C16)*100</f>
        <v>#DIV/0!</v>
      </c>
      <c r="E10" s="197"/>
      <c r="F10" s="192" t="s">
        <v>45</v>
      </c>
      <c r="G10" s="198"/>
      <c r="H10" s="222" t="e">
        <f>(SUM('Område Y'!E47:E51)/'GYF översikt'!G16)*100</f>
        <v>#DIV/0!</v>
      </c>
      <c r="I10" s="197"/>
      <c r="J10" s="192" t="s">
        <v>45</v>
      </c>
      <c r="K10" s="196"/>
      <c r="L10" s="222" t="e">
        <f>(SUM('Område Y'!E47:E51)/'GYF översikt'!K16)*100</f>
        <v>#DIV/0!</v>
      </c>
    </row>
    <row r="11" spans="1:13" ht="21" x14ac:dyDescent="0.4">
      <c r="A11" s="199"/>
      <c r="B11" s="192" t="s">
        <v>48</v>
      </c>
      <c r="C11" s="200"/>
      <c r="D11" s="222" t="e">
        <f>(SUM('Område X'!E52:E54,)/'GYF översikt'!C16)*100</f>
        <v>#DIV/0!</v>
      </c>
      <c r="E11" s="199"/>
      <c r="F11" s="192" t="s">
        <v>50</v>
      </c>
      <c r="G11" s="198"/>
      <c r="H11" s="222" t="e">
        <f>(SUM('Område Y'!E52:E54)/'GYF översikt'!G16)*100</f>
        <v>#DIV/0!</v>
      </c>
      <c r="I11" s="199"/>
      <c r="J11" s="192" t="s">
        <v>50</v>
      </c>
      <c r="K11" s="198"/>
      <c r="L11" s="222" t="e">
        <f>(SUM('Område Y'!E52:E54)/'GYF översikt'!K16)*100</f>
        <v>#DIV/0!</v>
      </c>
    </row>
    <row r="12" spans="1:13" ht="21.6" thickBot="1" x14ac:dyDescent="0.45">
      <c r="A12" s="167"/>
      <c r="B12" s="201" t="s">
        <v>123</v>
      </c>
      <c r="C12" s="202"/>
      <c r="D12" s="223" t="e">
        <f>(SUM('Område X'!E55:E66)/'GYF översikt'!C16)*100</f>
        <v>#DIV/0!</v>
      </c>
      <c r="E12" s="203"/>
      <c r="F12" s="201" t="s">
        <v>85</v>
      </c>
      <c r="G12" s="204"/>
      <c r="H12" s="223" t="e">
        <f>(SUM('Område Y'!E55:E66)/'GYF översikt'!G16)*100</f>
        <v>#DIV/0!</v>
      </c>
      <c r="I12" s="203"/>
      <c r="J12" s="201" t="s">
        <v>85</v>
      </c>
      <c r="K12" s="204"/>
      <c r="L12" s="223" t="e">
        <f>(SUM('Område Y'!E55:E66)/'GYF översikt'!K16)*100</f>
        <v>#DIV/0!</v>
      </c>
    </row>
    <row r="13" spans="1:13" ht="21.6" thickBot="1" x14ac:dyDescent="0.45">
      <c r="B13" s="205" t="s">
        <v>87</v>
      </c>
      <c r="C13" s="206"/>
      <c r="D13" s="224"/>
      <c r="E13" s="165"/>
      <c r="F13" s="205" t="s">
        <v>87</v>
      </c>
      <c r="G13" s="206"/>
      <c r="H13" s="228"/>
      <c r="I13" s="136"/>
      <c r="J13" s="205" t="s">
        <v>87</v>
      </c>
      <c r="K13" s="206"/>
      <c r="L13" s="230"/>
    </row>
    <row r="14" spans="1:13" s="207" customFormat="1" ht="21" x14ac:dyDescent="0.4">
      <c r="B14" s="189" t="s">
        <v>92</v>
      </c>
      <c r="C14" s="208">
        <v>0</v>
      </c>
      <c r="D14" s="225"/>
      <c r="E14" s="209"/>
      <c r="F14" s="189" t="s">
        <v>92</v>
      </c>
      <c r="G14" s="210">
        <v>0</v>
      </c>
      <c r="H14" s="229"/>
      <c r="I14" s="211"/>
      <c r="J14" s="189" t="s">
        <v>92</v>
      </c>
      <c r="K14" s="210"/>
      <c r="L14" s="229"/>
    </row>
    <row r="15" spans="1:13" s="179" customFormat="1" ht="21" x14ac:dyDescent="0.4">
      <c r="B15" s="212" t="s">
        <v>61</v>
      </c>
      <c r="C15" s="231">
        <f>SUM('Område X'!E7:E22)</f>
        <v>0</v>
      </c>
      <c r="D15" s="226" t="e">
        <f>C15/C17*100</f>
        <v>#DIV/0!</v>
      </c>
      <c r="E15" s="213"/>
      <c r="F15" s="212" t="s">
        <v>61</v>
      </c>
      <c r="G15" s="231">
        <f>SUM('Område Y'!E7:E22,)</f>
        <v>0</v>
      </c>
      <c r="H15" s="226" t="e">
        <f>G15/G17*100</f>
        <v>#DIV/0!</v>
      </c>
      <c r="I15" s="213"/>
      <c r="J15" s="212" t="s">
        <v>61</v>
      </c>
      <c r="K15" s="231">
        <f>SUM('Område Z'!E7:E22,)</f>
        <v>0</v>
      </c>
      <c r="L15" s="226" t="e">
        <f>K15/K17*100</f>
        <v>#DIV/0!</v>
      </c>
    </row>
    <row r="16" spans="1:13" s="179" customFormat="1" ht="21" x14ac:dyDescent="0.4">
      <c r="B16" s="212" t="s">
        <v>62</v>
      </c>
      <c r="C16" s="231">
        <f>SUM('Område X'!E24:E66,)</f>
        <v>0</v>
      </c>
      <c r="D16" s="227" t="e">
        <f>C16/C17*100</f>
        <v>#DIV/0!</v>
      </c>
      <c r="E16" s="213"/>
      <c r="F16" s="212" t="s">
        <v>62</v>
      </c>
      <c r="G16" s="231">
        <f>SUM('Område Y'!E24:E66,)</f>
        <v>0</v>
      </c>
      <c r="H16" s="227" t="e">
        <f>G16/G17*100</f>
        <v>#DIV/0!</v>
      </c>
      <c r="I16" s="214"/>
      <c r="J16" s="212" t="s">
        <v>62</v>
      </c>
      <c r="K16" s="231">
        <f>SUM('Område Z'!E24:E66,)</f>
        <v>0</v>
      </c>
      <c r="L16" s="227" t="e">
        <f>K16/K17*100</f>
        <v>#DIV/0!</v>
      </c>
    </row>
    <row r="17" spans="2:12" s="179" customFormat="1" ht="21.6" thickBot="1" x14ac:dyDescent="0.45">
      <c r="B17" s="215" t="s">
        <v>106</v>
      </c>
      <c r="C17" s="232">
        <f>C15+C16</f>
        <v>0</v>
      </c>
      <c r="D17" s="216"/>
      <c r="F17" s="215" t="s">
        <v>80</v>
      </c>
      <c r="G17" s="232">
        <f>G15+G16</f>
        <v>0</v>
      </c>
      <c r="H17" s="216"/>
      <c r="I17" s="180"/>
      <c r="J17" s="215" t="s">
        <v>80</v>
      </c>
      <c r="K17" s="232">
        <f>K15+K16</f>
        <v>0</v>
      </c>
      <c r="L17" s="216"/>
    </row>
    <row r="18" spans="2:12" ht="26.4" thickBot="1" x14ac:dyDescent="0.55000000000000004">
      <c r="B18" s="176"/>
      <c r="C18" s="217"/>
      <c r="F18" s="176"/>
      <c r="G18" s="217"/>
      <c r="H18" s="217"/>
      <c r="J18" s="176"/>
      <c r="K18" s="217"/>
    </row>
    <row r="19" spans="2:12" ht="26.4" thickBot="1" x14ac:dyDescent="0.55000000000000004">
      <c r="B19" s="176" t="s">
        <v>8</v>
      </c>
      <c r="C19" s="233" t="e">
        <f>C17/C14</f>
        <v>#DIV/0!</v>
      </c>
      <c r="F19" s="176" t="s">
        <v>8</v>
      </c>
      <c r="G19" s="233" t="e">
        <f>G17/G14</f>
        <v>#DIV/0!</v>
      </c>
      <c r="H19" s="218"/>
      <c r="J19" s="176" t="s">
        <v>8</v>
      </c>
      <c r="K19" s="233" t="e">
        <f>K17/K14</f>
        <v>#DIV/0!</v>
      </c>
    </row>
    <row r="21" spans="2:12" x14ac:dyDescent="0.3">
      <c r="B21" s="165"/>
      <c r="C21" s="165"/>
      <c r="D21" s="136"/>
    </row>
    <row r="22" spans="2:12" ht="15" thickBot="1" x14ac:dyDescent="0.35">
      <c r="B22" s="165"/>
      <c r="C22" s="219"/>
      <c r="D22" s="136"/>
    </row>
    <row r="23" spans="2:12" ht="26.4" thickBot="1" x14ac:dyDescent="0.55000000000000004">
      <c r="B23" s="176" t="s">
        <v>82</v>
      </c>
      <c r="C23" s="234" t="e">
        <f>(C17+G17+K17)/(C14+G14+K14)</f>
        <v>#DIV/0!</v>
      </c>
      <c r="D23" s="220"/>
    </row>
    <row r="24" spans="2:12" x14ac:dyDescent="0.3">
      <c r="B24" s="165"/>
      <c r="C24" s="165"/>
      <c r="D24" s="136"/>
    </row>
    <row r="25" spans="2:12" x14ac:dyDescent="0.3">
      <c r="B25" s="165"/>
      <c r="C25" s="165"/>
      <c r="D25" s="136"/>
    </row>
  </sheetData>
  <sheetProtection algorithmName="SHA-512" hashValue="Rcz5rI4zJWzcrx7bxwfr5Lm5CHAVnOi4cZfxeUpRLmd+X+Se0VSMaPWatxU3nQioZKxOmy0suADEMAQuMhypDw==" saltValue="BX7l4RpvRCWHkbM9AvqEI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5"/>
  <sheetViews>
    <sheetView topLeftCell="A16" zoomScale="90" zoomScaleNormal="90" workbookViewId="0">
      <pane xSplit="1" topLeftCell="B1" activePane="topRight" state="frozen"/>
      <selection pane="topRight" activeCell="B53" sqref="B53"/>
    </sheetView>
  </sheetViews>
  <sheetFormatPr defaultColWidth="9.109375" defaultRowHeight="14.4" x14ac:dyDescent="0.3"/>
  <cols>
    <col min="1" max="1" width="10" style="58" customWidth="1"/>
    <col min="2" max="2" width="62" style="11" customWidth="1"/>
    <col min="3" max="3" width="107.88671875" style="4" customWidth="1"/>
    <col min="4" max="4" width="15.109375" style="5" customWidth="1"/>
    <col min="5" max="5" width="17" style="5" customWidth="1"/>
    <col min="6" max="6" width="55.33203125" style="135" customWidth="1"/>
    <col min="7" max="10" width="9.109375" style="11"/>
    <col min="11" max="11" width="60.44140625" style="11" bestFit="1" customWidth="1"/>
    <col min="12" max="12" width="181.109375" style="11" bestFit="1" customWidth="1"/>
    <col min="13" max="16384" width="9.109375" style="11"/>
  </cols>
  <sheetData>
    <row r="1" spans="1:6" s="63" customFormat="1" ht="27" thickTop="1" thickBot="1" x14ac:dyDescent="0.35">
      <c r="A1" s="127"/>
      <c r="B1" s="127" t="s">
        <v>49</v>
      </c>
      <c r="C1" s="127" t="s">
        <v>54</v>
      </c>
      <c r="D1" s="128" t="s">
        <v>0</v>
      </c>
      <c r="E1" s="128" t="s">
        <v>47</v>
      </c>
      <c r="F1" s="128" t="s">
        <v>152</v>
      </c>
    </row>
    <row r="2" spans="1:6" s="6" customFormat="1" ht="29.4" thickTop="1" x14ac:dyDescent="0.3">
      <c r="A2" s="59" t="s">
        <v>4</v>
      </c>
      <c r="B2" s="60" t="s">
        <v>46</v>
      </c>
      <c r="C2" s="60" t="s">
        <v>149</v>
      </c>
      <c r="D2" s="61"/>
      <c r="E2" s="62"/>
      <c r="F2" s="60"/>
    </row>
    <row r="3" spans="1:6" s="6" customFormat="1" ht="28.8" x14ac:dyDescent="0.3">
      <c r="A3" s="50" t="s">
        <v>5</v>
      </c>
      <c r="B3" s="18" t="s">
        <v>65</v>
      </c>
      <c r="C3" s="18" t="s">
        <v>83</v>
      </c>
      <c r="D3" s="21"/>
      <c r="E3" s="20"/>
      <c r="F3" s="18"/>
    </row>
    <row r="4" spans="1:6" s="6" customFormat="1" ht="53.25" customHeight="1" x14ac:dyDescent="0.3">
      <c r="A4" s="50" t="s">
        <v>6</v>
      </c>
      <c r="B4" s="18" t="s">
        <v>63</v>
      </c>
      <c r="C4" s="18" t="s">
        <v>79</v>
      </c>
      <c r="D4" s="21"/>
      <c r="E4" s="20"/>
      <c r="F4" s="18"/>
    </row>
    <row r="5" spans="1:6" s="6" customFormat="1" ht="43.2" x14ac:dyDescent="0.3">
      <c r="A5" s="51" t="s">
        <v>7</v>
      </c>
      <c r="B5" s="22" t="s">
        <v>151</v>
      </c>
      <c r="C5" s="22" t="s">
        <v>150</v>
      </c>
      <c r="D5" s="22"/>
      <c r="E5" s="23"/>
      <c r="F5" s="22"/>
    </row>
    <row r="6" spans="1:6" s="6" customFormat="1" ht="15" thickBot="1" x14ac:dyDescent="0.35">
      <c r="A6" s="129"/>
      <c r="B6" s="130"/>
      <c r="C6" s="131"/>
      <c r="D6" s="132"/>
      <c r="E6" s="132"/>
      <c r="F6" s="134"/>
    </row>
    <row r="7" spans="1:6" s="68" customFormat="1" ht="52.8" thickTop="1" thickBot="1" x14ac:dyDescent="0.3">
      <c r="A7" s="125"/>
      <c r="B7" s="125" t="s">
        <v>204</v>
      </c>
      <c r="C7" s="125" t="s">
        <v>54</v>
      </c>
      <c r="D7" s="126" t="s">
        <v>0</v>
      </c>
      <c r="E7" s="126" t="s">
        <v>47</v>
      </c>
      <c r="F7" s="126" t="s">
        <v>152</v>
      </c>
    </row>
    <row r="8" spans="1:6" ht="82.2" customHeight="1" thickTop="1" x14ac:dyDescent="0.3">
      <c r="A8" s="64" t="s">
        <v>1</v>
      </c>
      <c r="B8" s="65" t="s">
        <v>124</v>
      </c>
      <c r="C8" s="66" t="s">
        <v>220</v>
      </c>
      <c r="D8" s="67">
        <v>2</v>
      </c>
      <c r="E8" s="67" t="s">
        <v>55</v>
      </c>
      <c r="F8" s="66" t="s">
        <v>219</v>
      </c>
    </row>
    <row r="9" spans="1:6" ht="52.2" customHeight="1" x14ac:dyDescent="0.3">
      <c r="A9" s="64" t="s">
        <v>2</v>
      </c>
      <c r="B9" s="65" t="s">
        <v>207</v>
      </c>
      <c r="C9" s="66" t="s">
        <v>221</v>
      </c>
      <c r="D9" s="67">
        <v>0.8</v>
      </c>
      <c r="E9" s="67" t="s">
        <v>55</v>
      </c>
      <c r="F9" s="66" t="s">
        <v>222</v>
      </c>
    </row>
    <row r="10" spans="1:6" ht="77.400000000000006" customHeight="1" x14ac:dyDescent="0.3">
      <c r="A10" s="52" t="s">
        <v>3</v>
      </c>
      <c r="B10" s="27" t="s">
        <v>208</v>
      </c>
      <c r="C10" s="25" t="s">
        <v>223</v>
      </c>
      <c r="D10" s="26">
        <v>0.8</v>
      </c>
      <c r="E10" s="26" t="s">
        <v>55</v>
      </c>
      <c r="F10" s="25" t="s">
        <v>224</v>
      </c>
    </row>
    <row r="11" spans="1:6" ht="47.25" customHeight="1" x14ac:dyDescent="0.3">
      <c r="A11" s="52" t="s">
        <v>89</v>
      </c>
      <c r="B11" s="24" t="s">
        <v>125</v>
      </c>
      <c r="C11" s="25" t="s">
        <v>225</v>
      </c>
      <c r="D11" s="26">
        <v>0.6</v>
      </c>
      <c r="E11" s="26" t="s">
        <v>55</v>
      </c>
      <c r="F11" s="25" t="s">
        <v>226</v>
      </c>
    </row>
    <row r="12" spans="1:6" ht="70.2" customHeight="1" x14ac:dyDescent="0.3">
      <c r="A12" s="52" t="s">
        <v>9</v>
      </c>
      <c r="B12" s="28" t="s">
        <v>94</v>
      </c>
      <c r="C12" s="25" t="s">
        <v>227</v>
      </c>
      <c r="D12" s="26">
        <v>3</v>
      </c>
      <c r="E12" s="26" t="s">
        <v>153</v>
      </c>
      <c r="F12" s="25" t="s">
        <v>228</v>
      </c>
    </row>
    <row r="13" spans="1:6" ht="76.5" customHeight="1" x14ac:dyDescent="0.3">
      <c r="A13" s="52" t="s">
        <v>10</v>
      </c>
      <c r="B13" s="24" t="s">
        <v>126</v>
      </c>
      <c r="C13" s="25" t="s">
        <v>229</v>
      </c>
      <c r="D13" s="26">
        <v>0.7</v>
      </c>
      <c r="E13" s="26" t="s">
        <v>55</v>
      </c>
      <c r="F13" s="25" t="s">
        <v>230</v>
      </c>
    </row>
    <row r="14" spans="1:6" ht="76.95" customHeight="1" x14ac:dyDescent="0.3">
      <c r="A14" s="52" t="s">
        <v>11</v>
      </c>
      <c r="B14" s="24" t="s">
        <v>209</v>
      </c>
      <c r="C14" s="25" t="s">
        <v>231</v>
      </c>
      <c r="D14" s="26">
        <v>0.4</v>
      </c>
      <c r="E14" s="26" t="s">
        <v>55</v>
      </c>
      <c r="F14" s="25" t="s">
        <v>232</v>
      </c>
    </row>
    <row r="15" spans="1:6" ht="79.2" customHeight="1" x14ac:dyDescent="0.3">
      <c r="A15" s="52" t="s">
        <v>12</v>
      </c>
      <c r="B15" s="24" t="s">
        <v>210</v>
      </c>
      <c r="C15" s="25" t="s">
        <v>233</v>
      </c>
      <c r="D15" s="26">
        <v>0.4</v>
      </c>
      <c r="E15" s="26" t="s">
        <v>55</v>
      </c>
      <c r="F15" s="25" t="s">
        <v>234</v>
      </c>
    </row>
    <row r="16" spans="1:6" ht="28.8" x14ac:dyDescent="0.3">
      <c r="A16" s="52" t="s">
        <v>13</v>
      </c>
      <c r="B16" s="24" t="s">
        <v>127</v>
      </c>
      <c r="C16" s="25" t="s">
        <v>235</v>
      </c>
      <c r="D16" s="26">
        <v>0.2</v>
      </c>
      <c r="E16" s="26" t="s">
        <v>55</v>
      </c>
      <c r="F16" s="25" t="s">
        <v>154</v>
      </c>
    </row>
    <row r="17" spans="1:6" ht="50.25" customHeight="1" thickBot="1" x14ac:dyDescent="0.35">
      <c r="A17" s="69" t="s">
        <v>14</v>
      </c>
      <c r="B17" s="70" t="s">
        <v>136</v>
      </c>
      <c r="C17" s="71" t="s">
        <v>236</v>
      </c>
      <c r="D17" s="72">
        <v>1</v>
      </c>
      <c r="E17" s="72" t="s">
        <v>153</v>
      </c>
      <c r="F17" s="71" t="s">
        <v>237</v>
      </c>
    </row>
    <row r="18" spans="1:6" ht="66" customHeight="1" thickTop="1" thickBot="1" x14ac:dyDescent="0.35">
      <c r="A18" s="77"/>
      <c r="B18" s="77" t="s">
        <v>137</v>
      </c>
      <c r="C18" s="77" t="s">
        <v>54</v>
      </c>
      <c r="D18" s="124" t="s">
        <v>0</v>
      </c>
      <c r="E18" s="124" t="s">
        <v>47</v>
      </c>
      <c r="F18" s="124" t="s">
        <v>152</v>
      </c>
    </row>
    <row r="19" spans="1:6" ht="95.25" customHeight="1" thickTop="1" x14ac:dyDescent="0.3">
      <c r="A19" s="73" t="s">
        <v>15</v>
      </c>
      <c r="B19" s="74" t="s">
        <v>98</v>
      </c>
      <c r="C19" s="75" t="s">
        <v>155</v>
      </c>
      <c r="D19" s="76">
        <v>0.7</v>
      </c>
      <c r="E19" s="76" t="s">
        <v>55</v>
      </c>
      <c r="F19" s="75" t="s">
        <v>156</v>
      </c>
    </row>
    <row r="20" spans="1:6" ht="74.25" customHeight="1" x14ac:dyDescent="0.3">
      <c r="A20" s="53" t="s">
        <v>16</v>
      </c>
      <c r="B20" s="29" t="s">
        <v>111</v>
      </c>
      <c r="C20" s="30" t="s">
        <v>157</v>
      </c>
      <c r="D20" s="31">
        <v>0.5</v>
      </c>
      <c r="E20" s="31" t="s">
        <v>55</v>
      </c>
      <c r="F20" s="30" t="s">
        <v>158</v>
      </c>
    </row>
    <row r="21" spans="1:6" ht="88.5" customHeight="1" x14ac:dyDescent="0.3">
      <c r="A21" s="53" t="s">
        <v>17</v>
      </c>
      <c r="B21" s="29" t="s">
        <v>99</v>
      </c>
      <c r="C21" s="30" t="s">
        <v>159</v>
      </c>
      <c r="D21" s="31">
        <v>0.5</v>
      </c>
      <c r="E21" s="31" t="s">
        <v>55</v>
      </c>
      <c r="F21" s="30" t="s">
        <v>160</v>
      </c>
    </row>
    <row r="22" spans="1:6" ht="60.75" customHeight="1" x14ac:dyDescent="0.3">
      <c r="A22" s="53" t="s">
        <v>18</v>
      </c>
      <c r="B22" s="29" t="s">
        <v>100</v>
      </c>
      <c r="C22" s="30" t="s">
        <v>161</v>
      </c>
      <c r="D22" s="31">
        <v>0.3</v>
      </c>
      <c r="E22" s="31" t="s">
        <v>162</v>
      </c>
      <c r="F22" s="30" t="s">
        <v>163</v>
      </c>
    </row>
    <row r="23" spans="1:6" ht="152.25" customHeight="1" x14ac:dyDescent="0.3">
      <c r="A23" s="53" t="s">
        <v>19</v>
      </c>
      <c r="B23" s="29" t="s">
        <v>101</v>
      </c>
      <c r="C23" s="30" t="s">
        <v>202</v>
      </c>
      <c r="D23" s="31">
        <v>1</v>
      </c>
      <c r="E23" s="31" t="s">
        <v>55</v>
      </c>
      <c r="F23" s="30"/>
    </row>
    <row r="24" spans="1:6" ht="80.25" customHeight="1" x14ac:dyDescent="0.3">
      <c r="A24" s="53" t="s">
        <v>90</v>
      </c>
      <c r="B24" s="29" t="s">
        <v>138</v>
      </c>
      <c r="C24" s="30" t="s">
        <v>164</v>
      </c>
      <c r="D24" s="31">
        <v>0.2</v>
      </c>
      <c r="E24" s="31" t="s">
        <v>55</v>
      </c>
      <c r="F24" s="30" t="s">
        <v>165</v>
      </c>
    </row>
    <row r="25" spans="1:6" s="6" customFormat="1" ht="76.2" customHeight="1" thickBot="1" x14ac:dyDescent="0.35">
      <c r="A25" s="78" t="s">
        <v>20</v>
      </c>
      <c r="B25" s="79" t="s">
        <v>129</v>
      </c>
      <c r="C25" s="80" t="s">
        <v>240</v>
      </c>
      <c r="D25" s="81">
        <v>0.2</v>
      </c>
      <c r="E25" s="82" t="s">
        <v>239</v>
      </c>
      <c r="F25" s="80" t="s">
        <v>166</v>
      </c>
    </row>
    <row r="26" spans="1:6" ht="52.8" thickTop="1" thickBot="1" x14ac:dyDescent="0.35">
      <c r="A26" s="87"/>
      <c r="B26" s="87" t="s">
        <v>203</v>
      </c>
      <c r="C26" s="87" t="s">
        <v>54</v>
      </c>
      <c r="D26" s="122" t="s">
        <v>0</v>
      </c>
      <c r="E26" s="122" t="s">
        <v>47</v>
      </c>
      <c r="F26" s="122" t="s">
        <v>152</v>
      </c>
    </row>
    <row r="27" spans="1:6" ht="61.5" customHeight="1" thickTop="1" x14ac:dyDescent="0.3">
      <c r="A27" s="83" t="s">
        <v>21</v>
      </c>
      <c r="B27" s="84" t="s">
        <v>112</v>
      </c>
      <c r="C27" s="84" t="s">
        <v>167</v>
      </c>
      <c r="D27" s="85">
        <v>0.7</v>
      </c>
      <c r="E27" s="86" t="s">
        <v>55</v>
      </c>
      <c r="F27" s="84" t="s">
        <v>168</v>
      </c>
    </row>
    <row r="28" spans="1:6" ht="50.25" customHeight="1" x14ac:dyDescent="0.3">
      <c r="A28" s="54" t="s">
        <v>22</v>
      </c>
      <c r="B28" s="32" t="s">
        <v>140</v>
      </c>
      <c r="C28" s="33" t="s">
        <v>170</v>
      </c>
      <c r="D28" s="35">
        <v>0.5</v>
      </c>
      <c r="E28" s="35" t="s">
        <v>55</v>
      </c>
      <c r="F28" s="33" t="s">
        <v>169</v>
      </c>
    </row>
    <row r="29" spans="1:6" ht="32.25" customHeight="1" x14ac:dyDescent="0.3">
      <c r="A29" s="54" t="s">
        <v>23</v>
      </c>
      <c r="B29" s="32" t="s">
        <v>141</v>
      </c>
      <c r="C29" s="33" t="s">
        <v>171</v>
      </c>
      <c r="D29" s="34">
        <v>0.5</v>
      </c>
      <c r="E29" s="35" t="s">
        <v>55</v>
      </c>
      <c r="F29" s="33" t="s">
        <v>172</v>
      </c>
    </row>
    <row r="30" spans="1:6" ht="43.2" x14ac:dyDescent="0.3">
      <c r="A30" s="54" t="s">
        <v>24</v>
      </c>
      <c r="B30" s="36" t="s">
        <v>115</v>
      </c>
      <c r="C30" s="33" t="s">
        <v>174</v>
      </c>
      <c r="D30" s="34">
        <v>0.7</v>
      </c>
      <c r="E30" s="35" t="s">
        <v>173</v>
      </c>
      <c r="F30" s="33" t="s">
        <v>175</v>
      </c>
    </row>
    <row r="31" spans="1:6" ht="75.75" customHeight="1" x14ac:dyDescent="0.3">
      <c r="A31" s="54" t="s">
        <v>25</v>
      </c>
      <c r="B31" s="36" t="s">
        <v>176</v>
      </c>
      <c r="C31" s="33" t="s">
        <v>178</v>
      </c>
      <c r="D31" s="34">
        <v>0.2</v>
      </c>
      <c r="E31" s="35" t="s">
        <v>173</v>
      </c>
      <c r="F31" s="33" t="s">
        <v>179</v>
      </c>
    </row>
    <row r="32" spans="1:6" ht="29.4" thickBot="1" x14ac:dyDescent="0.35">
      <c r="A32" s="89" t="s">
        <v>26</v>
      </c>
      <c r="B32" s="90" t="s">
        <v>130</v>
      </c>
      <c r="C32" s="91" t="s">
        <v>238</v>
      </c>
      <c r="D32" s="92">
        <v>0.2</v>
      </c>
      <c r="E32" s="93" t="s">
        <v>153</v>
      </c>
      <c r="F32" s="91" t="s">
        <v>218</v>
      </c>
    </row>
    <row r="33" spans="1:31" s="88" customFormat="1" ht="57.75" customHeight="1" thickTop="1" thickBot="1" x14ac:dyDescent="0.35">
      <c r="A33" s="100"/>
      <c r="B33" s="100" t="s">
        <v>139</v>
      </c>
      <c r="C33" s="100" t="s">
        <v>54</v>
      </c>
      <c r="D33" s="123" t="s">
        <v>0</v>
      </c>
      <c r="E33" s="123" t="s">
        <v>47</v>
      </c>
      <c r="F33" s="123" t="s">
        <v>152</v>
      </c>
    </row>
    <row r="34" spans="1:31" ht="49.5" customHeight="1" thickTop="1" x14ac:dyDescent="0.3">
      <c r="A34" s="94" t="s">
        <v>27</v>
      </c>
      <c r="B34" s="95" t="s">
        <v>142</v>
      </c>
      <c r="C34" s="96" t="s">
        <v>180</v>
      </c>
      <c r="D34" s="97">
        <v>0.6</v>
      </c>
      <c r="E34" s="98" t="s">
        <v>55</v>
      </c>
      <c r="F34" s="99" t="s">
        <v>182</v>
      </c>
    </row>
    <row r="35" spans="1:31" ht="28.8" x14ac:dyDescent="0.3">
      <c r="A35" s="55" t="s">
        <v>28</v>
      </c>
      <c r="B35" s="38" t="s">
        <v>143</v>
      </c>
      <c r="C35" s="38" t="s">
        <v>181</v>
      </c>
      <c r="D35" s="39">
        <v>0.4</v>
      </c>
      <c r="E35" s="40" t="s">
        <v>55</v>
      </c>
      <c r="F35" s="41" t="s">
        <v>183</v>
      </c>
    </row>
    <row r="36" spans="1:31" ht="28.8" x14ac:dyDescent="0.3">
      <c r="A36" s="55" t="s">
        <v>29</v>
      </c>
      <c r="B36" s="37" t="s">
        <v>144</v>
      </c>
      <c r="C36" s="42" t="s">
        <v>184</v>
      </c>
      <c r="D36" s="39">
        <v>0.2</v>
      </c>
      <c r="E36" s="40" t="s">
        <v>55</v>
      </c>
      <c r="F36" s="41" t="s">
        <v>242</v>
      </c>
    </row>
    <row r="37" spans="1:31" ht="51.6" customHeight="1" x14ac:dyDescent="0.3">
      <c r="A37" s="55" t="s">
        <v>30</v>
      </c>
      <c r="B37" s="43" t="s">
        <v>67</v>
      </c>
      <c r="C37" s="37" t="s">
        <v>243</v>
      </c>
      <c r="D37" s="39">
        <v>0.5</v>
      </c>
      <c r="E37" s="40" t="s">
        <v>55</v>
      </c>
      <c r="F37" s="41" t="s">
        <v>185</v>
      </c>
    </row>
    <row r="38" spans="1:31" ht="121.95" customHeight="1" thickBot="1" x14ac:dyDescent="0.35">
      <c r="A38" s="101" t="s">
        <v>31</v>
      </c>
      <c r="B38" s="102" t="s">
        <v>70</v>
      </c>
      <c r="C38" s="103" t="s">
        <v>241</v>
      </c>
      <c r="D38" s="104">
        <v>0.5</v>
      </c>
      <c r="E38" s="105" t="s">
        <v>153</v>
      </c>
      <c r="F38" s="103" t="s">
        <v>186</v>
      </c>
    </row>
    <row r="39" spans="1:31" ht="52.8" thickTop="1" thickBot="1" x14ac:dyDescent="0.35">
      <c r="A39" s="112"/>
      <c r="B39" s="112" t="s">
        <v>190</v>
      </c>
      <c r="C39" s="112" t="s">
        <v>54</v>
      </c>
      <c r="D39" s="121" t="s">
        <v>0</v>
      </c>
      <c r="E39" s="121" t="s">
        <v>47</v>
      </c>
      <c r="F39" s="121" t="s">
        <v>152</v>
      </c>
    </row>
    <row r="40" spans="1:31" s="1" customFormat="1" ht="80.25" customHeight="1" thickTop="1" x14ac:dyDescent="0.3">
      <c r="A40" s="106" t="s">
        <v>32</v>
      </c>
      <c r="B40" s="107" t="s">
        <v>43</v>
      </c>
      <c r="C40" s="108" t="s">
        <v>244</v>
      </c>
      <c r="D40" s="109">
        <v>1.3</v>
      </c>
      <c r="E40" s="110" t="s">
        <v>55</v>
      </c>
      <c r="F40" s="111" t="s">
        <v>187</v>
      </c>
      <c r="G40" s="6"/>
      <c r="H40" s="6"/>
      <c r="I40" s="6"/>
      <c r="J40" s="6"/>
      <c r="K40" s="6"/>
      <c r="L40" s="6"/>
      <c r="M40" s="6"/>
      <c r="N40" s="6"/>
      <c r="O40" s="6"/>
      <c r="P40" s="6"/>
      <c r="Q40" s="6"/>
      <c r="R40" s="6"/>
      <c r="S40" s="6"/>
      <c r="T40" s="6"/>
      <c r="U40" s="6"/>
      <c r="V40" s="6"/>
      <c r="W40" s="6"/>
      <c r="X40" s="6"/>
      <c r="Y40" s="6"/>
      <c r="Z40" s="6"/>
      <c r="AA40" s="6"/>
      <c r="AB40" s="6"/>
      <c r="AC40" s="6"/>
      <c r="AD40" s="6"/>
      <c r="AE40" s="6"/>
    </row>
    <row r="41" spans="1:31" ht="43.2" x14ac:dyDescent="0.3">
      <c r="A41" s="56" t="s">
        <v>33</v>
      </c>
      <c r="B41" s="47" t="s">
        <v>66</v>
      </c>
      <c r="C41" s="48" t="s">
        <v>246</v>
      </c>
      <c r="D41" s="44">
        <v>0.8</v>
      </c>
      <c r="E41" s="45" t="s">
        <v>55</v>
      </c>
      <c r="F41" s="46" t="s">
        <v>245</v>
      </c>
    </row>
    <row r="42" spans="1:31" ht="43.5" customHeight="1" thickBot="1" x14ac:dyDescent="0.35">
      <c r="A42" s="113" t="s">
        <v>34</v>
      </c>
      <c r="B42" s="114" t="s">
        <v>58</v>
      </c>
      <c r="C42" s="115" t="s">
        <v>247</v>
      </c>
      <c r="D42" s="116">
        <v>2</v>
      </c>
      <c r="E42" s="117" t="s">
        <v>153</v>
      </c>
      <c r="F42" s="115" t="s">
        <v>188</v>
      </c>
    </row>
    <row r="43" spans="1:31" ht="58.5" customHeight="1" thickTop="1" thickBot="1" x14ac:dyDescent="0.35">
      <c r="A43" s="119"/>
      <c r="B43" s="119" t="s">
        <v>189</v>
      </c>
      <c r="C43" s="119" t="s">
        <v>54</v>
      </c>
      <c r="D43" s="120" t="s">
        <v>0</v>
      </c>
      <c r="E43" s="120" t="s">
        <v>47</v>
      </c>
      <c r="F43" s="120" t="s">
        <v>152</v>
      </c>
      <c r="G43" s="6"/>
      <c r="H43" s="6"/>
      <c r="I43" s="6"/>
      <c r="J43" s="6"/>
      <c r="K43" s="6"/>
      <c r="L43" s="6"/>
      <c r="M43" s="6"/>
      <c r="N43" s="6"/>
      <c r="O43" s="6"/>
      <c r="P43" s="6"/>
      <c r="Q43" s="6"/>
      <c r="R43" s="6"/>
      <c r="S43" s="6"/>
      <c r="T43" s="6"/>
      <c r="U43" s="6"/>
      <c r="V43" s="6"/>
      <c r="W43" s="6"/>
      <c r="X43" s="6"/>
      <c r="Y43" s="6"/>
      <c r="Z43" s="6"/>
      <c r="AA43" s="6"/>
      <c r="AB43" s="6"/>
      <c r="AC43" s="6"/>
      <c r="AD43" s="6"/>
      <c r="AE43" s="6"/>
    </row>
    <row r="44" spans="1:31" ht="76.5" customHeight="1" thickTop="1" x14ac:dyDescent="0.3">
      <c r="A44" s="118" t="s">
        <v>35</v>
      </c>
      <c r="B44" s="17" t="s">
        <v>145</v>
      </c>
      <c r="C44" s="17" t="s">
        <v>253</v>
      </c>
      <c r="D44" s="14">
        <v>1</v>
      </c>
      <c r="E44" s="15" t="s">
        <v>55</v>
      </c>
      <c r="F44" s="133" t="s">
        <v>191</v>
      </c>
      <c r="G44" s="6"/>
      <c r="H44" s="6"/>
      <c r="I44" s="6"/>
      <c r="J44" s="6"/>
      <c r="K44" s="6"/>
      <c r="L44" s="6"/>
      <c r="M44" s="6"/>
      <c r="N44" s="6"/>
      <c r="O44" s="6"/>
      <c r="P44" s="6"/>
      <c r="Q44" s="6"/>
      <c r="R44" s="6"/>
      <c r="S44" s="6"/>
      <c r="T44" s="6"/>
      <c r="U44" s="6"/>
      <c r="V44" s="6"/>
      <c r="W44" s="6"/>
      <c r="X44" s="6"/>
      <c r="Y44" s="6"/>
      <c r="Z44" s="6"/>
      <c r="AA44" s="6"/>
      <c r="AB44" s="6"/>
      <c r="AC44" s="6"/>
      <c r="AD44" s="6"/>
      <c r="AE44" s="6"/>
    </row>
    <row r="45" spans="1:31" ht="90.75" customHeight="1" x14ac:dyDescent="0.3">
      <c r="A45" s="57" t="s">
        <v>52</v>
      </c>
      <c r="B45" s="12" t="s">
        <v>132</v>
      </c>
      <c r="C45" s="19" t="s">
        <v>254</v>
      </c>
      <c r="D45" s="13">
        <v>0.7</v>
      </c>
      <c r="E45" s="16" t="s">
        <v>55</v>
      </c>
      <c r="F45" s="12" t="s">
        <v>255</v>
      </c>
    </row>
    <row r="46" spans="1:31" s="2" customFormat="1" ht="70.5" customHeight="1" x14ac:dyDescent="0.3">
      <c r="A46" s="57" t="s">
        <v>53</v>
      </c>
      <c r="B46" s="19" t="s">
        <v>133</v>
      </c>
      <c r="C46" s="12" t="s">
        <v>264</v>
      </c>
      <c r="D46" s="13">
        <v>0.5</v>
      </c>
      <c r="E46" s="13" t="s">
        <v>55</v>
      </c>
      <c r="F46" s="12" t="s">
        <v>256</v>
      </c>
      <c r="G46" s="3"/>
      <c r="H46" s="3"/>
      <c r="I46" s="3"/>
      <c r="J46" s="3"/>
      <c r="K46" s="3"/>
      <c r="L46" s="3"/>
      <c r="M46" s="3"/>
      <c r="N46" s="3"/>
      <c r="O46" s="3"/>
      <c r="P46" s="3"/>
      <c r="Q46" s="3"/>
      <c r="R46" s="3"/>
      <c r="S46" s="3"/>
      <c r="T46" s="3"/>
      <c r="U46" s="3"/>
      <c r="V46" s="3"/>
      <c r="W46" s="3"/>
      <c r="X46" s="3"/>
      <c r="Y46" s="3"/>
      <c r="Z46" s="3"/>
      <c r="AA46" s="3"/>
      <c r="AB46" s="3"/>
      <c r="AC46" s="3"/>
      <c r="AD46" s="3"/>
      <c r="AE46" s="3"/>
    </row>
    <row r="47" spans="1:31" ht="76.5" customHeight="1" x14ac:dyDescent="0.3">
      <c r="A47" s="57" t="s">
        <v>64</v>
      </c>
      <c r="B47" s="19" t="s">
        <v>116</v>
      </c>
      <c r="C47" s="19" t="s">
        <v>265</v>
      </c>
      <c r="D47" s="13">
        <v>0.8</v>
      </c>
      <c r="E47" s="16" t="s">
        <v>55</v>
      </c>
      <c r="F47" s="12" t="s">
        <v>257</v>
      </c>
      <c r="G47" s="6"/>
      <c r="H47" s="6"/>
      <c r="I47" s="6"/>
      <c r="J47" s="6"/>
      <c r="K47" s="6"/>
      <c r="L47" s="6"/>
      <c r="M47" s="6"/>
      <c r="N47" s="6"/>
      <c r="O47" s="6"/>
      <c r="P47" s="6"/>
      <c r="Q47" s="6"/>
      <c r="R47" s="6"/>
      <c r="S47" s="6"/>
      <c r="T47" s="6"/>
      <c r="U47" s="6"/>
      <c r="V47" s="6"/>
      <c r="W47" s="6"/>
      <c r="X47" s="6"/>
      <c r="Y47" s="6"/>
      <c r="Z47" s="6"/>
      <c r="AA47" s="6"/>
      <c r="AB47" s="6"/>
      <c r="AC47" s="6"/>
      <c r="AD47" s="6"/>
      <c r="AE47" s="6"/>
    </row>
    <row r="48" spans="1:31" ht="60.75" customHeight="1" x14ac:dyDescent="0.3">
      <c r="A48" s="57" t="s">
        <v>118</v>
      </c>
      <c r="B48" s="19" t="s">
        <v>146</v>
      </c>
      <c r="C48" s="12" t="s">
        <v>258</v>
      </c>
      <c r="D48" s="13">
        <v>3</v>
      </c>
      <c r="E48" s="13" t="s">
        <v>153</v>
      </c>
      <c r="F48" s="12" t="s">
        <v>192</v>
      </c>
      <c r="G48" s="6"/>
      <c r="H48" s="6"/>
      <c r="I48" s="6"/>
      <c r="J48" s="6"/>
      <c r="K48" s="6"/>
      <c r="L48" s="6"/>
      <c r="M48" s="6"/>
      <c r="N48" s="6"/>
      <c r="O48" s="6"/>
      <c r="P48" s="6"/>
      <c r="Q48" s="6"/>
      <c r="R48" s="6"/>
      <c r="S48" s="6"/>
      <c r="T48" s="6"/>
      <c r="U48" s="6"/>
      <c r="V48" s="6"/>
      <c r="W48" s="6"/>
      <c r="X48" s="6"/>
      <c r="Y48" s="6"/>
      <c r="Z48" s="6"/>
      <c r="AA48" s="6"/>
      <c r="AB48" s="6"/>
      <c r="AC48" s="6"/>
      <c r="AD48" s="6"/>
      <c r="AE48" s="6"/>
    </row>
    <row r="49" spans="1:31" s="7" customFormat="1" ht="34.200000000000003" customHeight="1" x14ac:dyDescent="0.3">
      <c r="A49" s="57" t="s">
        <v>119</v>
      </c>
      <c r="B49" s="12" t="s">
        <v>147</v>
      </c>
      <c r="C49" s="12" t="s">
        <v>260</v>
      </c>
      <c r="D49" s="13">
        <v>0.5</v>
      </c>
      <c r="E49" s="13" t="s">
        <v>153</v>
      </c>
      <c r="F49" s="12" t="s">
        <v>193</v>
      </c>
      <c r="G49" s="8"/>
      <c r="H49" s="8"/>
      <c r="I49" s="8"/>
      <c r="J49" s="8"/>
      <c r="K49" s="8"/>
      <c r="L49" s="8"/>
      <c r="M49" s="8"/>
      <c r="N49" s="8"/>
      <c r="O49" s="8"/>
      <c r="P49" s="8"/>
      <c r="Q49" s="8"/>
      <c r="R49" s="8"/>
      <c r="S49" s="8"/>
      <c r="T49" s="8"/>
      <c r="U49" s="8"/>
      <c r="V49" s="8"/>
      <c r="W49" s="8"/>
      <c r="X49" s="8"/>
      <c r="Y49" s="8"/>
      <c r="Z49" s="8"/>
      <c r="AA49" s="8"/>
      <c r="AB49" s="8"/>
      <c r="AC49" s="8"/>
      <c r="AD49" s="8"/>
      <c r="AE49" s="8"/>
    </row>
    <row r="50" spans="1:31" s="1" customFormat="1" ht="94.5" customHeight="1" x14ac:dyDescent="0.3">
      <c r="A50" s="57" t="s">
        <v>120</v>
      </c>
      <c r="B50" s="12" t="s">
        <v>117</v>
      </c>
      <c r="C50" s="19" t="s">
        <v>263</v>
      </c>
      <c r="D50" s="13">
        <v>0.5</v>
      </c>
      <c r="E50" s="16" t="s">
        <v>55</v>
      </c>
      <c r="F50" s="12" t="s">
        <v>261</v>
      </c>
      <c r="G50" s="6"/>
      <c r="H50" s="6"/>
      <c r="I50" s="6"/>
      <c r="J50" s="6"/>
      <c r="K50" s="6"/>
      <c r="L50" s="6"/>
      <c r="M50" s="6"/>
      <c r="N50" s="6"/>
      <c r="O50" s="6"/>
      <c r="P50" s="6"/>
      <c r="Q50" s="6"/>
      <c r="R50" s="6"/>
      <c r="S50" s="6"/>
      <c r="T50" s="6"/>
      <c r="U50" s="6"/>
      <c r="V50" s="6"/>
      <c r="W50" s="6"/>
      <c r="X50" s="6"/>
      <c r="Y50" s="6"/>
      <c r="Z50" s="6"/>
      <c r="AA50" s="6"/>
      <c r="AB50" s="6"/>
      <c r="AC50" s="6"/>
      <c r="AD50" s="6"/>
      <c r="AE50" s="6"/>
    </row>
    <row r="51" spans="1:31" ht="63" customHeight="1" x14ac:dyDescent="0.3">
      <c r="A51" s="57" t="s">
        <v>121</v>
      </c>
      <c r="B51" s="12" t="s">
        <v>76</v>
      </c>
      <c r="C51" s="19" t="s">
        <v>262</v>
      </c>
      <c r="D51" s="13">
        <v>0.3</v>
      </c>
      <c r="E51" s="16" t="s">
        <v>55</v>
      </c>
      <c r="F51" s="12" t="s">
        <v>194</v>
      </c>
      <c r="G51" s="6"/>
      <c r="H51" s="6"/>
      <c r="I51" s="6"/>
      <c r="J51" s="6"/>
      <c r="K51" s="6"/>
      <c r="L51" s="6"/>
      <c r="M51" s="6"/>
      <c r="N51" s="6"/>
      <c r="O51" s="6"/>
      <c r="P51" s="6"/>
      <c r="Q51" s="6"/>
      <c r="R51" s="6"/>
      <c r="S51" s="6"/>
      <c r="T51" s="6"/>
      <c r="U51" s="6"/>
      <c r="V51" s="6"/>
      <c r="W51" s="6"/>
      <c r="X51" s="6"/>
      <c r="Y51" s="6"/>
      <c r="Z51" s="6"/>
      <c r="AA51" s="6"/>
      <c r="AB51" s="6"/>
      <c r="AC51" s="6"/>
      <c r="AD51" s="6"/>
      <c r="AE51" s="6"/>
    </row>
    <row r="52" spans="1:31" s="10" customFormat="1" ht="43.2" x14ac:dyDescent="0.3">
      <c r="A52" s="57" t="s">
        <v>122</v>
      </c>
      <c r="B52" s="12" t="s">
        <v>148</v>
      </c>
      <c r="C52" s="12" t="s">
        <v>195</v>
      </c>
      <c r="D52" s="13">
        <v>0.3</v>
      </c>
      <c r="E52" s="13" t="s">
        <v>55</v>
      </c>
      <c r="F52" s="12" t="s">
        <v>198</v>
      </c>
      <c r="G52" s="9"/>
      <c r="H52" s="9"/>
      <c r="I52" s="9"/>
      <c r="J52" s="9"/>
      <c r="K52" s="9"/>
      <c r="L52" s="9"/>
      <c r="M52" s="9"/>
      <c r="N52" s="9"/>
      <c r="O52" s="9"/>
      <c r="P52" s="9"/>
      <c r="Q52" s="9"/>
      <c r="R52" s="9"/>
      <c r="S52" s="9"/>
      <c r="T52" s="9"/>
      <c r="U52" s="9"/>
      <c r="V52" s="9"/>
      <c r="W52" s="9"/>
      <c r="X52" s="9"/>
      <c r="Y52" s="9"/>
      <c r="Z52" s="9"/>
      <c r="AA52" s="9"/>
      <c r="AB52" s="9"/>
      <c r="AC52" s="9"/>
      <c r="AD52" s="9"/>
      <c r="AE52" s="9"/>
    </row>
    <row r="53" spans="1:31" s="7" customFormat="1" ht="93.75" customHeight="1" x14ac:dyDescent="0.3">
      <c r="A53" s="57" t="s">
        <v>211</v>
      </c>
      <c r="B53" s="19" t="s">
        <v>134</v>
      </c>
      <c r="C53" s="12" t="s">
        <v>196</v>
      </c>
      <c r="D53" s="13">
        <v>0.4</v>
      </c>
      <c r="E53" s="13" t="s">
        <v>162</v>
      </c>
      <c r="F53" s="12" t="s">
        <v>197</v>
      </c>
      <c r="G53" s="8"/>
      <c r="H53" s="8"/>
      <c r="I53" s="8"/>
      <c r="J53" s="8"/>
      <c r="K53" s="8"/>
      <c r="L53" s="8"/>
      <c r="M53" s="8"/>
      <c r="N53" s="8"/>
      <c r="O53" s="8"/>
      <c r="P53" s="8"/>
      <c r="Q53" s="8"/>
      <c r="R53" s="8"/>
      <c r="S53" s="8"/>
      <c r="T53" s="8"/>
      <c r="U53" s="8"/>
      <c r="V53" s="8"/>
      <c r="W53" s="8"/>
      <c r="X53" s="8"/>
      <c r="Y53" s="8"/>
      <c r="Z53" s="8"/>
      <c r="AA53" s="8"/>
      <c r="AB53" s="8"/>
      <c r="AC53" s="8"/>
      <c r="AD53" s="8"/>
      <c r="AE53" s="8"/>
    </row>
    <row r="54" spans="1:31" ht="138.75" customHeight="1" x14ac:dyDescent="0.3">
      <c r="A54" s="57" t="s">
        <v>212</v>
      </c>
      <c r="B54" s="49" t="s">
        <v>135</v>
      </c>
      <c r="C54" s="12" t="s">
        <v>201</v>
      </c>
      <c r="D54" s="13">
        <v>0.3</v>
      </c>
      <c r="E54" s="16" t="s">
        <v>199</v>
      </c>
      <c r="F54" s="19" t="s">
        <v>200</v>
      </c>
    </row>
    <row r="55" spans="1:31" ht="72.599999999999994" customHeight="1" x14ac:dyDescent="0.3">
      <c r="A55" s="57" t="s">
        <v>213</v>
      </c>
      <c r="B55" s="49" t="s">
        <v>216</v>
      </c>
      <c r="C55" s="12" t="s">
        <v>214</v>
      </c>
      <c r="D55" s="13">
        <v>0.3</v>
      </c>
      <c r="E55" s="16" t="s">
        <v>55</v>
      </c>
      <c r="F55" s="19" t="s">
        <v>215</v>
      </c>
    </row>
  </sheetData>
  <sheetProtection algorithmName="SHA-512" hashValue="wn9luYqpvDiFyvCNZwR9TsrSgQ6qftOJrlALyR+aFaVtn+OcF5rydNmTdwc/f0GwqGnuDEd84FfQS2ENv7tLHA==" saltValue="koXghHMhxTWrZ9+dmHLnlQ==" spinCount="100000" sheet="1" objects="1" scenarios="1"/>
  <pageMargins left="0.7" right="0.7" top="0.75" bottom="0.75" header="0.3" footer="0.3"/>
  <pageSetup paperSize="8" scale="4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topLeftCell="F13" zoomScale="90" zoomScaleNormal="90" workbookViewId="0">
      <selection activeCell="AE22" sqref="AE22"/>
    </sheetView>
  </sheetViews>
  <sheetFormatPr defaultColWidth="8.88671875" defaultRowHeight="14.4" x14ac:dyDescent="0.3"/>
  <cols>
    <col min="1" max="1" width="6.109375" style="139" customWidth="1"/>
    <col min="2" max="2" width="104.6640625" style="139" customWidth="1"/>
    <col min="3" max="3" width="14.44140625" style="139" customWidth="1"/>
    <col min="4" max="4" width="16.33203125" style="139" customWidth="1"/>
    <col min="5" max="5" width="13.6640625" style="139" customWidth="1"/>
    <col min="6" max="6" width="15.88671875" style="139" customWidth="1"/>
    <col min="7" max="7" width="14.44140625" style="139" customWidth="1"/>
    <col min="8" max="8" width="11.33203125" style="139" customWidth="1"/>
    <col min="9" max="9" width="11.109375" style="139" customWidth="1"/>
    <col min="10" max="10" width="15.44140625" style="139" customWidth="1"/>
    <col min="11" max="11" width="16.6640625" style="139" customWidth="1"/>
    <col min="12" max="12" width="16.33203125" style="139" bestFit="1" customWidth="1"/>
    <col min="13" max="13" width="15.88671875" style="139" bestFit="1" customWidth="1"/>
    <col min="14" max="14" width="7" style="139" customWidth="1"/>
    <col min="15" max="15" width="7.109375" style="139" customWidth="1"/>
    <col min="16" max="16" width="12.33203125" style="139" bestFit="1" customWidth="1"/>
    <col min="17" max="17" width="12.44140625" style="139" customWidth="1"/>
    <col min="18" max="18" width="20.6640625" style="139" customWidth="1"/>
    <col min="19" max="19" width="8.88671875" style="139"/>
    <col min="20" max="20" width="9.109375" style="139" customWidth="1"/>
    <col min="21" max="22" width="8.88671875" style="139"/>
    <col min="23" max="23" width="11.109375" style="139" customWidth="1"/>
    <col min="24" max="24" width="8.88671875" style="139"/>
    <col min="25" max="25" width="16.33203125" style="139" bestFit="1" customWidth="1"/>
    <col min="26" max="26" width="6.6640625" style="139" customWidth="1"/>
    <col min="27" max="27" width="2" style="139" customWidth="1"/>
    <col min="28" max="16384" width="8.88671875" style="139"/>
  </cols>
  <sheetData>
    <row r="1" spans="1:28" ht="18.600000000000001" customHeight="1" x14ac:dyDescent="0.3">
      <c r="A1" s="137"/>
      <c r="B1" s="138" t="s">
        <v>268</v>
      </c>
      <c r="C1" s="137"/>
      <c r="D1" s="137"/>
      <c r="E1" s="137"/>
      <c r="F1" s="137"/>
      <c r="G1" s="137"/>
      <c r="H1" s="137"/>
      <c r="I1" s="137"/>
      <c r="J1" s="137"/>
      <c r="K1" s="137"/>
      <c r="L1" s="137"/>
      <c r="M1" s="137"/>
      <c r="N1" s="137"/>
      <c r="O1" s="137"/>
      <c r="P1" s="137"/>
      <c r="Q1" s="137"/>
      <c r="R1" s="137"/>
      <c r="S1" s="137"/>
      <c r="T1" s="137"/>
      <c r="W1" s="137"/>
      <c r="X1" s="137"/>
      <c r="Y1" s="137"/>
      <c r="Z1" s="137"/>
      <c r="AA1" s="140"/>
      <c r="AB1" s="140"/>
    </row>
    <row r="2" spans="1:28" ht="24" customHeight="1" x14ac:dyDescent="0.5">
      <c r="A2" s="137"/>
      <c r="B2" s="138" t="s">
        <v>267</v>
      </c>
      <c r="C2" s="137"/>
      <c r="D2" s="137"/>
      <c r="E2" s="137"/>
      <c r="F2" s="137"/>
      <c r="G2" s="137"/>
      <c r="H2" s="137"/>
      <c r="I2" s="137"/>
      <c r="J2" s="288"/>
      <c r="K2" s="288"/>
      <c r="L2" s="288"/>
      <c r="M2" s="288"/>
      <c r="N2" s="288"/>
      <c r="O2" s="141"/>
      <c r="P2" s="288"/>
      <c r="Q2" s="288"/>
      <c r="R2" s="288"/>
      <c r="S2" s="288"/>
      <c r="T2" s="137"/>
      <c r="W2" s="288"/>
      <c r="X2" s="288"/>
      <c r="Y2" s="288"/>
      <c r="Z2" s="288"/>
      <c r="AA2" s="140"/>
      <c r="AB2" s="140"/>
    </row>
    <row r="3" spans="1:28" ht="24" customHeight="1" x14ac:dyDescent="0.5">
      <c r="A3" s="137"/>
      <c r="B3" s="138" t="s">
        <v>269</v>
      </c>
      <c r="C3" s="137"/>
      <c r="D3" s="137"/>
      <c r="E3" s="137"/>
      <c r="F3" s="137"/>
      <c r="G3" s="137"/>
      <c r="H3" s="137"/>
      <c r="I3" s="137"/>
      <c r="J3" s="141"/>
      <c r="K3" s="141"/>
      <c r="L3" s="141"/>
      <c r="M3" s="141"/>
      <c r="N3" s="141"/>
      <c r="O3" s="141"/>
      <c r="P3" s="141"/>
      <c r="Q3" s="141"/>
      <c r="R3" s="141"/>
      <c r="S3" s="141"/>
      <c r="T3" s="137"/>
      <c r="W3" s="141"/>
      <c r="X3" s="141"/>
      <c r="Y3" s="141"/>
      <c r="Z3" s="141"/>
      <c r="AA3" s="140"/>
      <c r="AB3" s="140"/>
    </row>
    <row r="4" spans="1:28" ht="24" customHeight="1" x14ac:dyDescent="0.5">
      <c r="A4" s="137"/>
      <c r="B4" s="137"/>
      <c r="C4" s="137"/>
      <c r="D4" s="137"/>
      <c r="E4" s="137"/>
      <c r="F4" s="137"/>
      <c r="G4" s="137"/>
      <c r="H4" s="137"/>
      <c r="I4" s="137"/>
      <c r="J4" s="141"/>
      <c r="K4" s="141"/>
      <c r="L4" s="141"/>
      <c r="M4" s="141"/>
      <c r="N4" s="141"/>
      <c r="O4" s="141"/>
      <c r="P4" s="141"/>
      <c r="Q4" s="141"/>
      <c r="R4" s="141"/>
      <c r="S4" s="141"/>
      <c r="T4" s="137"/>
      <c r="W4" s="141"/>
      <c r="X4" s="141"/>
      <c r="Y4" s="141"/>
      <c r="Z4" s="141"/>
      <c r="AA4" s="140"/>
      <c r="AB4" s="140"/>
    </row>
    <row r="5" spans="1:28" ht="21.75" customHeight="1" thickBot="1" x14ac:dyDescent="0.9">
      <c r="A5" s="137"/>
      <c r="B5" s="142"/>
      <c r="G5" s="137"/>
      <c r="H5" s="137"/>
      <c r="I5" s="137"/>
      <c r="J5" s="137"/>
      <c r="K5" s="137"/>
      <c r="L5" s="137"/>
      <c r="M5" s="137"/>
      <c r="N5" s="137"/>
      <c r="O5" s="137"/>
      <c r="P5" s="143"/>
      <c r="Q5" s="144"/>
      <c r="R5" s="143"/>
      <c r="S5" s="145"/>
      <c r="T5" s="137"/>
      <c r="W5" s="143"/>
      <c r="X5" s="146"/>
      <c r="Y5" s="143"/>
      <c r="Z5" s="147"/>
      <c r="AA5" s="140"/>
      <c r="AB5" s="140"/>
    </row>
    <row r="6" spans="1:28" ht="21" customHeight="1" thickBot="1" x14ac:dyDescent="0.35">
      <c r="A6" s="235"/>
      <c r="B6" s="236" t="s">
        <v>205</v>
      </c>
      <c r="C6" s="281" t="s">
        <v>51</v>
      </c>
      <c r="D6" s="268"/>
      <c r="E6" s="269" t="s">
        <v>42</v>
      </c>
      <c r="F6" s="282" t="s">
        <v>93</v>
      </c>
      <c r="G6" s="137"/>
      <c r="H6" s="137"/>
      <c r="I6" s="137"/>
      <c r="J6" s="137"/>
      <c r="K6" s="137"/>
      <c r="L6" s="137"/>
      <c r="M6" s="137"/>
      <c r="N6" s="137"/>
      <c r="O6" s="137"/>
      <c r="P6" s="143"/>
      <c r="Q6" s="144"/>
      <c r="R6" s="143"/>
      <c r="S6" s="145"/>
      <c r="T6" s="137"/>
      <c r="W6" s="143"/>
      <c r="X6" s="146"/>
      <c r="Y6" s="143"/>
      <c r="Z6" s="147"/>
      <c r="AA6" s="140"/>
      <c r="AB6" s="140"/>
    </row>
    <row r="7" spans="1:28" ht="18" x14ac:dyDescent="0.3">
      <c r="A7" s="237" t="s">
        <v>4</v>
      </c>
      <c r="B7" s="238" t="s">
        <v>59</v>
      </c>
      <c r="C7" s="149">
        <v>0</v>
      </c>
      <c r="D7" s="270">
        <v>0</v>
      </c>
      <c r="E7" s="271">
        <f>SUM(C7)</f>
        <v>0</v>
      </c>
      <c r="F7" s="150"/>
      <c r="G7" s="137"/>
      <c r="H7" s="137"/>
      <c r="I7" s="137"/>
      <c r="J7" s="137"/>
      <c r="K7" s="137"/>
      <c r="L7" s="137"/>
      <c r="M7" s="137"/>
      <c r="N7" s="137"/>
      <c r="O7" s="137"/>
      <c r="P7" s="143"/>
      <c r="Q7" s="144"/>
      <c r="R7" s="143"/>
      <c r="S7" s="145"/>
      <c r="T7" s="137"/>
      <c r="W7" s="143"/>
      <c r="X7" s="146"/>
      <c r="Y7" s="143"/>
      <c r="Z7" s="147"/>
      <c r="AA7" s="140"/>
      <c r="AB7" s="140"/>
    </row>
    <row r="8" spans="1:28" ht="18" x14ac:dyDescent="0.3">
      <c r="A8" s="237" t="s">
        <v>4</v>
      </c>
      <c r="B8" s="237" t="s">
        <v>56</v>
      </c>
      <c r="C8" s="151">
        <v>0</v>
      </c>
      <c r="D8" s="272">
        <v>0</v>
      </c>
      <c r="E8" s="273">
        <f t="shared" ref="E8:E22" si="0">SUM(C8)</f>
        <v>0</v>
      </c>
      <c r="F8" s="152"/>
      <c r="G8" s="137"/>
      <c r="H8" s="137"/>
      <c r="I8" s="137"/>
      <c r="J8" s="137"/>
      <c r="K8" s="137"/>
      <c r="L8" s="137"/>
      <c r="M8" s="137"/>
      <c r="N8" s="137"/>
      <c r="O8" s="137"/>
      <c r="P8" s="143"/>
      <c r="Q8" s="144"/>
      <c r="R8" s="143"/>
      <c r="S8" s="145"/>
      <c r="T8" s="137"/>
      <c r="W8" s="143"/>
      <c r="X8" s="146"/>
      <c r="Y8" s="143"/>
      <c r="Z8" s="147"/>
      <c r="AA8" s="140"/>
      <c r="AB8" s="140"/>
    </row>
    <row r="9" spans="1:28" ht="21" customHeight="1" x14ac:dyDescent="0.3">
      <c r="A9" s="237" t="s">
        <v>4</v>
      </c>
      <c r="B9" s="237" t="s">
        <v>57</v>
      </c>
      <c r="C9" s="151">
        <v>0</v>
      </c>
      <c r="D9" s="272">
        <v>0</v>
      </c>
      <c r="E9" s="273">
        <f t="shared" si="0"/>
        <v>0</v>
      </c>
      <c r="F9" s="152"/>
      <c r="G9" s="137"/>
      <c r="H9" s="137"/>
      <c r="I9" s="137"/>
      <c r="J9" s="137"/>
      <c r="K9" s="137"/>
      <c r="L9" s="137"/>
      <c r="M9" s="137"/>
      <c r="N9" s="137"/>
      <c r="O9" s="137"/>
      <c r="P9" s="143"/>
      <c r="Q9" s="144"/>
      <c r="R9" s="143"/>
      <c r="S9" s="145"/>
      <c r="T9" s="137"/>
      <c r="W9" s="143"/>
      <c r="X9" s="146"/>
      <c r="Y9" s="143"/>
      <c r="Z9" s="147"/>
      <c r="AA9" s="140"/>
      <c r="AB9" s="140"/>
    </row>
    <row r="10" spans="1:28" ht="21" customHeight="1" x14ac:dyDescent="0.3">
      <c r="A10" s="237" t="s">
        <v>4</v>
      </c>
      <c r="B10" s="237" t="s">
        <v>60</v>
      </c>
      <c r="C10" s="151">
        <v>0</v>
      </c>
      <c r="D10" s="272">
        <v>0</v>
      </c>
      <c r="E10" s="273">
        <f t="shared" si="0"/>
        <v>0</v>
      </c>
      <c r="F10" s="152"/>
      <c r="G10" s="137"/>
      <c r="H10" s="137"/>
      <c r="I10" s="137"/>
      <c r="J10" s="137"/>
      <c r="K10" s="137"/>
      <c r="L10" s="137"/>
      <c r="M10" s="137"/>
      <c r="N10" s="137"/>
      <c r="O10" s="137"/>
      <c r="P10" s="143"/>
      <c r="Q10" s="144"/>
      <c r="R10" s="143"/>
      <c r="S10" s="145"/>
      <c r="T10" s="137"/>
      <c r="W10" s="143"/>
      <c r="X10" s="146"/>
      <c r="Y10" s="143"/>
      <c r="Z10" s="147"/>
      <c r="AA10" s="140"/>
      <c r="AB10" s="140"/>
    </row>
    <row r="11" spans="1:28" ht="21" customHeight="1" x14ac:dyDescent="0.3">
      <c r="A11" s="239" t="s">
        <v>5</v>
      </c>
      <c r="B11" s="239" t="s">
        <v>73</v>
      </c>
      <c r="C11" s="151">
        <v>0</v>
      </c>
      <c r="D11" s="272">
        <v>0</v>
      </c>
      <c r="E11" s="273">
        <f t="shared" si="0"/>
        <v>0</v>
      </c>
      <c r="F11" s="152"/>
      <c r="G11" s="137"/>
      <c r="H11" s="137"/>
      <c r="I11" s="137"/>
      <c r="J11" s="137"/>
      <c r="K11" s="137"/>
      <c r="L11" s="137"/>
      <c r="M11" s="137"/>
      <c r="N11" s="137"/>
      <c r="O11" s="137"/>
      <c r="P11" s="143"/>
      <c r="Q11" s="144"/>
      <c r="R11" s="143"/>
      <c r="S11" s="145"/>
      <c r="T11" s="137"/>
      <c r="W11" s="143"/>
      <c r="X11" s="146"/>
      <c r="Y11" s="143"/>
      <c r="Z11" s="147"/>
      <c r="AA11" s="140"/>
      <c r="AB11" s="140"/>
    </row>
    <row r="12" spans="1:28" ht="21" customHeight="1" x14ac:dyDescent="0.3">
      <c r="A12" s="239" t="s">
        <v>5</v>
      </c>
      <c r="B12" s="239" t="s">
        <v>72</v>
      </c>
      <c r="C12" s="151">
        <v>0</v>
      </c>
      <c r="D12" s="272">
        <v>0</v>
      </c>
      <c r="E12" s="273">
        <f t="shared" si="0"/>
        <v>0</v>
      </c>
      <c r="F12" s="152"/>
      <c r="G12" s="137"/>
      <c r="H12" s="137"/>
      <c r="I12" s="137"/>
      <c r="J12" s="137"/>
      <c r="K12" s="137"/>
      <c r="L12" s="137"/>
      <c r="M12" s="137"/>
      <c r="N12" s="137"/>
      <c r="O12" s="137"/>
      <c r="P12" s="143"/>
      <c r="Q12" s="144"/>
      <c r="R12" s="143"/>
      <c r="S12" s="145"/>
      <c r="T12" s="137"/>
      <c r="W12" s="143"/>
      <c r="X12" s="146"/>
      <c r="Y12" s="143"/>
      <c r="Z12" s="147"/>
      <c r="AA12" s="140"/>
      <c r="AB12" s="140"/>
    </row>
    <row r="13" spans="1:28" ht="21" customHeight="1" x14ac:dyDescent="0.3">
      <c r="A13" s="239" t="s">
        <v>5</v>
      </c>
      <c r="B13" s="239" t="s">
        <v>74</v>
      </c>
      <c r="C13" s="151">
        <v>0</v>
      </c>
      <c r="D13" s="272">
        <v>0</v>
      </c>
      <c r="E13" s="273">
        <f t="shared" si="0"/>
        <v>0</v>
      </c>
      <c r="F13" s="152"/>
      <c r="G13" s="137"/>
      <c r="H13" s="137"/>
      <c r="I13" s="137"/>
      <c r="J13" s="137"/>
      <c r="K13" s="137"/>
      <c r="L13" s="137"/>
      <c r="M13" s="137"/>
      <c r="N13" s="137"/>
      <c r="O13" s="137"/>
      <c r="P13" s="143"/>
      <c r="Q13" s="144"/>
      <c r="R13" s="143"/>
      <c r="S13" s="145"/>
      <c r="T13" s="137"/>
      <c r="W13" s="143"/>
      <c r="X13" s="146"/>
      <c r="Y13" s="143"/>
      <c r="Z13" s="147"/>
      <c r="AA13" s="140"/>
      <c r="AB13" s="140"/>
    </row>
    <row r="14" spans="1:28" ht="21" customHeight="1" x14ac:dyDescent="0.3">
      <c r="A14" s="239" t="s">
        <v>5</v>
      </c>
      <c r="B14" s="239" t="s">
        <v>107</v>
      </c>
      <c r="C14" s="151">
        <v>0</v>
      </c>
      <c r="D14" s="272">
        <v>0</v>
      </c>
      <c r="E14" s="273">
        <f t="shared" si="0"/>
        <v>0</v>
      </c>
      <c r="F14" s="152"/>
      <c r="G14" s="137"/>
      <c r="H14" s="137"/>
      <c r="I14" s="137"/>
      <c r="J14" s="137"/>
      <c r="K14" s="137"/>
      <c r="L14" s="137"/>
      <c r="M14" s="137"/>
      <c r="N14" s="137"/>
      <c r="O14" s="137"/>
      <c r="P14" s="143"/>
      <c r="Q14" s="144"/>
      <c r="R14" s="143"/>
      <c r="S14" s="145"/>
      <c r="T14" s="137"/>
      <c r="W14" s="143"/>
      <c r="X14" s="146"/>
      <c r="Y14" s="143"/>
      <c r="Z14" s="147"/>
      <c r="AA14" s="140"/>
      <c r="AB14" s="140"/>
    </row>
    <row r="15" spans="1:28" ht="21" customHeight="1" x14ac:dyDescent="0.3">
      <c r="A15" s="240" t="s">
        <v>6</v>
      </c>
      <c r="B15" s="240" t="s">
        <v>69</v>
      </c>
      <c r="C15" s="151">
        <v>0</v>
      </c>
      <c r="D15" s="272">
        <v>0</v>
      </c>
      <c r="E15" s="273">
        <f t="shared" si="0"/>
        <v>0</v>
      </c>
      <c r="F15" s="152"/>
      <c r="G15" s="137"/>
      <c r="H15" s="137"/>
      <c r="I15" s="137"/>
      <c r="J15" s="137"/>
      <c r="K15" s="137"/>
      <c r="L15" s="137"/>
      <c r="M15" s="137"/>
      <c r="N15" s="137"/>
      <c r="O15" s="137"/>
      <c r="P15" s="143"/>
      <c r="Q15" s="144"/>
      <c r="R15" s="143"/>
      <c r="S15" s="145"/>
      <c r="T15" s="137"/>
      <c r="W15" s="143"/>
      <c r="X15" s="146"/>
      <c r="Y15" s="143"/>
      <c r="Z15" s="147"/>
      <c r="AA15" s="140"/>
      <c r="AB15" s="140"/>
    </row>
    <row r="16" spans="1:28" ht="21" customHeight="1" x14ac:dyDescent="0.3">
      <c r="A16" s="240" t="s">
        <v>6</v>
      </c>
      <c r="B16" s="240" t="s">
        <v>68</v>
      </c>
      <c r="C16" s="151">
        <v>0</v>
      </c>
      <c r="D16" s="272">
        <v>0</v>
      </c>
      <c r="E16" s="273">
        <f t="shared" si="0"/>
        <v>0</v>
      </c>
      <c r="F16" s="152"/>
      <c r="G16" s="137"/>
      <c r="H16" s="137"/>
      <c r="I16" s="137"/>
      <c r="J16" s="137"/>
      <c r="K16" s="137"/>
      <c r="L16" s="137"/>
      <c r="M16" s="137"/>
      <c r="N16" s="137"/>
      <c r="O16" s="137"/>
      <c r="P16" s="143"/>
      <c r="Q16" s="144"/>
      <c r="R16" s="143"/>
      <c r="S16" s="145"/>
      <c r="T16" s="137"/>
      <c r="W16" s="143"/>
      <c r="X16" s="146"/>
      <c r="Y16" s="143"/>
      <c r="Z16" s="147"/>
      <c r="AA16" s="140"/>
      <c r="AB16" s="140"/>
    </row>
    <row r="17" spans="1:28" ht="21" customHeight="1" x14ac:dyDescent="0.3">
      <c r="A17" s="240" t="s">
        <v>6</v>
      </c>
      <c r="B17" s="240" t="s">
        <v>78</v>
      </c>
      <c r="C17" s="151">
        <v>0</v>
      </c>
      <c r="D17" s="272">
        <v>0</v>
      </c>
      <c r="E17" s="273">
        <f t="shared" si="0"/>
        <v>0</v>
      </c>
      <c r="F17" s="152"/>
      <c r="G17" s="137"/>
      <c r="H17" s="137"/>
      <c r="I17" s="137"/>
      <c r="J17" s="137"/>
      <c r="K17" s="137"/>
      <c r="L17" s="137"/>
      <c r="M17" s="137"/>
      <c r="N17" s="137"/>
      <c r="O17" s="137"/>
      <c r="P17" s="143"/>
      <c r="Q17" s="144"/>
      <c r="R17" s="143"/>
      <c r="S17" s="145"/>
      <c r="T17" s="137"/>
      <c r="W17" s="143"/>
      <c r="X17" s="146"/>
      <c r="Y17" s="143"/>
      <c r="Z17" s="147"/>
      <c r="AA17" s="140"/>
      <c r="AB17" s="140"/>
    </row>
    <row r="18" spans="1:28" ht="21" customHeight="1" x14ac:dyDescent="0.3">
      <c r="A18" s="240" t="s">
        <v>6</v>
      </c>
      <c r="B18" s="240" t="s">
        <v>77</v>
      </c>
      <c r="C18" s="151">
        <v>0</v>
      </c>
      <c r="D18" s="272">
        <v>0</v>
      </c>
      <c r="E18" s="273">
        <f t="shared" si="0"/>
        <v>0</v>
      </c>
      <c r="F18" s="152"/>
      <c r="G18" s="137"/>
      <c r="H18" s="137"/>
      <c r="I18" s="137"/>
      <c r="J18" s="137"/>
      <c r="K18" s="137"/>
      <c r="L18" s="137"/>
      <c r="M18" s="137"/>
      <c r="N18" s="137"/>
      <c r="O18" s="137"/>
      <c r="P18" s="143"/>
      <c r="Q18" s="144"/>
      <c r="R18" s="143"/>
      <c r="S18" s="145"/>
      <c r="T18" s="137"/>
      <c r="W18" s="143"/>
      <c r="X18" s="146"/>
      <c r="Y18" s="143"/>
      <c r="Z18" s="147"/>
      <c r="AA18" s="140"/>
      <c r="AB18" s="140"/>
    </row>
    <row r="19" spans="1:28" ht="21" customHeight="1" x14ac:dyDescent="0.3">
      <c r="A19" s="241" t="s">
        <v>7</v>
      </c>
      <c r="B19" s="241" t="s">
        <v>103</v>
      </c>
      <c r="C19" s="151">
        <v>0</v>
      </c>
      <c r="D19" s="272">
        <v>0</v>
      </c>
      <c r="E19" s="273">
        <f t="shared" si="0"/>
        <v>0</v>
      </c>
      <c r="F19" s="152"/>
      <c r="G19" s="137"/>
      <c r="H19" s="137"/>
      <c r="I19" s="137"/>
      <c r="J19" s="137"/>
      <c r="K19" s="137"/>
      <c r="L19" s="137"/>
      <c r="M19" s="137"/>
      <c r="N19" s="137"/>
      <c r="O19" s="137"/>
      <c r="P19" s="143"/>
      <c r="Q19" s="144"/>
      <c r="R19" s="143"/>
      <c r="S19" s="145"/>
      <c r="T19" s="137"/>
      <c r="W19" s="143"/>
      <c r="X19" s="146"/>
      <c r="Y19" s="143"/>
      <c r="Z19" s="147"/>
      <c r="AA19" s="140"/>
      <c r="AB19" s="140"/>
    </row>
    <row r="20" spans="1:28" ht="21" customHeight="1" x14ac:dyDescent="0.3">
      <c r="A20" s="241" t="s">
        <v>7</v>
      </c>
      <c r="B20" s="241" t="s">
        <v>104</v>
      </c>
      <c r="C20" s="151">
        <v>0</v>
      </c>
      <c r="D20" s="272">
        <v>0</v>
      </c>
      <c r="E20" s="273">
        <f t="shared" si="0"/>
        <v>0</v>
      </c>
      <c r="F20" s="152"/>
      <c r="G20" s="137"/>
      <c r="H20" s="137"/>
      <c r="I20" s="137"/>
      <c r="J20" s="137"/>
      <c r="K20" s="137"/>
      <c r="L20" s="137"/>
      <c r="M20" s="137"/>
      <c r="N20" s="137"/>
      <c r="O20" s="137"/>
      <c r="P20" s="143"/>
      <c r="Q20" s="144"/>
      <c r="R20" s="143"/>
      <c r="S20" s="145"/>
      <c r="T20" s="137"/>
      <c r="W20" s="143"/>
      <c r="X20" s="146"/>
      <c r="Y20" s="143"/>
      <c r="Z20" s="147"/>
      <c r="AA20" s="140"/>
      <c r="AB20" s="140"/>
    </row>
    <row r="21" spans="1:28" ht="21" customHeight="1" x14ac:dyDescent="0.3">
      <c r="A21" s="241" t="s">
        <v>7</v>
      </c>
      <c r="B21" s="241" t="s">
        <v>105</v>
      </c>
      <c r="C21" s="151">
        <v>0</v>
      </c>
      <c r="D21" s="272">
        <v>0</v>
      </c>
      <c r="E21" s="273">
        <f t="shared" si="0"/>
        <v>0</v>
      </c>
      <c r="F21" s="152"/>
      <c r="G21" s="137"/>
      <c r="H21" s="137"/>
      <c r="I21" s="137"/>
      <c r="J21" s="137"/>
      <c r="K21" s="137"/>
      <c r="L21" s="137"/>
      <c r="M21" s="137"/>
      <c r="N21" s="137"/>
      <c r="O21" s="137"/>
      <c r="P21" s="143"/>
      <c r="Q21" s="144"/>
      <c r="R21" s="143"/>
      <c r="S21" s="145"/>
      <c r="T21" s="137"/>
      <c r="W21" s="143"/>
      <c r="X21" s="146"/>
      <c r="Y21" s="143"/>
      <c r="Z21" s="147"/>
      <c r="AA21" s="140"/>
      <c r="AB21" s="140"/>
    </row>
    <row r="22" spans="1:28" ht="21" customHeight="1" thickBot="1" x14ac:dyDescent="0.35">
      <c r="A22" s="241" t="s">
        <v>7</v>
      </c>
      <c r="B22" s="241" t="s">
        <v>75</v>
      </c>
      <c r="C22" s="151">
        <v>0</v>
      </c>
      <c r="D22" s="272">
        <v>0</v>
      </c>
      <c r="E22" s="273">
        <f t="shared" si="0"/>
        <v>0</v>
      </c>
      <c r="F22" s="152"/>
      <c r="G22" s="137"/>
      <c r="H22" s="137"/>
      <c r="I22" s="137"/>
      <c r="J22" s="137"/>
      <c r="K22" s="137"/>
      <c r="L22" s="137"/>
      <c r="M22" s="137"/>
      <c r="N22" s="137"/>
      <c r="O22" s="137"/>
      <c r="P22" s="143"/>
      <c r="Q22" s="144"/>
      <c r="R22" s="143"/>
      <c r="S22" s="145"/>
      <c r="T22" s="137"/>
      <c r="W22" s="143"/>
      <c r="X22" s="146"/>
      <c r="Y22" s="143"/>
      <c r="Z22" s="147"/>
      <c r="AA22" s="140"/>
      <c r="AB22" s="140"/>
    </row>
    <row r="23" spans="1:28" ht="15" thickBot="1" x14ac:dyDescent="0.35">
      <c r="A23" s="235"/>
      <c r="B23" s="242" t="s">
        <v>41</v>
      </c>
      <c r="C23" s="153" t="s">
        <v>51</v>
      </c>
      <c r="D23" s="274" t="s">
        <v>37</v>
      </c>
      <c r="E23" s="275" t="s">
        <v>36</v>
      </c>
      <c r="F23" s="154"/>
      <c r="G23" s="137"/>
      <c r="H23" s="137"/>
      <c r="I23" s="137"/>
      <c r="J23" s="137"/>
      <c r="K23" s="137"/>
      <c r="L23" s="137"/>
      <c r="M23" s="137"/>
      <c r="N23" s="137"/>
      <c r="O23" s="137"/>
      <c r="P23" s="155"/>
      <c r="Q23" s="156"/>
      <c r="R23" s="137"/>
      <c r="S23" s="157"/>
      <c r="T23" s="137"/>
      <c r="W23" s="137"/>
      <c r="X23" s="137"/>
      <c r="Y23" s="158"/>
      <c r="Z23" s="159"/>
      <c r="AA23" s="140"/>
      <c r="AB23" s="140"/>
    </row>
    <row r="24" spans="1:28" x14ac:dyDescent="0.3">
      <c r="A24" s="243" t="s">
        <v>1</v>
      </c>
      <c r="B24" s="244" t="s">
        <v>124</v>
      </c>
      <c r="C24" s="160">
        <v>0</v>
      </c>
      <c r="D24" s="276">
        <v>2</v>
      </c>
      <c r="E24" s="277">
        <f>D24*C24</f>
        <v>0</v>
      </c>
      <c r="F24" s="161"/>
      <c r="G24" s="137"/>
      <c r="H24" s="137"/>
      <c r="I24" s="137"/>
      <c r="J24" s="137"/>
      <c r="K24" s="137"/>
      <c r="L24" s="137"/>
      <c r="M24" s="137"/>
      <c r="N24" s="137"/>
      <c r="O24" s="137"/>
      <c r="P24" s="155"/>
      <c r="Q24" s="156"/>
      <c r="R24" s="137"/>
      <c r="S24" s="157"/>
      <c r="T24" s="137"/>
      <c r="W24" s="137"/>
      <c r="X24" s="137"/>
      <c r="Y24" s="158"/>
      <c r="Z24" s="159"/>
      <c r="AA24" s="140"/>
      <c r="AB24" s="140"/>
    </row>
    <row r="25" spans="1:28" x14ac:dyDescent="0.3">
      <c r="A25" s="243" t="s">
        <v>2</v>
      </c>
      <c r="B25" s="245" t="s">
        <v>217</v>
      </c>
      <c r="C25" s="162">
        <v>0</v>
      </c>
      <c r="D25" s="276">
        <v>0.8</v>
      </c>
      <c r="E25" s="278">
        <f t="shared" ref="E25:E66" si="1">D25*C25</f>
        <v>0</v>
      </c>
      <c r="F25" s="163"/>
      <c r="G25" s="137"/>
      <c r="H25" s="137"/>
      <c r="I25" s="137"/>
      <c r="J25" s="137"/>
      <c r="K25" s="137"/>
      <c r="L25" s="137"/>
      <c r="M25" s="137"/>
      <c r="N25" s="137"/>
      <c r="O25" s="137"/>
      <c r="P25" s="155"/>
      <c r="Q25" s="156"/>
      <c r="R25" s="137"/>
      <c r="S25" s="157"/>
      <c r="T25" s="137"/>
      <c r="W25" s="137"/>
      <c r="X25" s="137"/>
      <c r="Y25" s="158"/>
      <c r="Z25" s="159"/>
      <c r="AA25" s="140"/>
      <c r="AB25" s="140"/>
    </row>
    <row r="26" spans="1:28" x14ac:dyDescent="0.3">
      <c r="A26" s="243" t="s">
        <v>3</v>
      </c>
      <c r="B26" s="245" t="s">
        <v>208</v>
      </c>
      <c r="C26" s="162">
        <v>0</v>
      </c>
      <c r="D26" s="276">
        <v>0.8</v>
      </c>
      <c r="E26" s="278">
        <f t="shared" si="1"/>
        <v>0</v>
      </c>
      <c r="F26" s="163"/>
      <c r="G26" s="137"/>
      <c r="H26" s="137"/>
      <c r="I26" s="137"/>
      <c r="J26" s="137"/>
      <c r="K26" s="137"/>
      <c r="L26" s="137"/>
      <c r="M26" s="137"/>
      <c r="N26" s="137"/>
      <c r="O26" s="137"/>
      <c r="P26" s="155"/>
      <c r="Q26" s="156"/>
      <c r="R26" s="137"/>
      <c r="S26" s="157"/>
      <c r="T26" s="137"/>
      <c r="W26" s="137"/>
      <c r="X26" s="137"/>
      <c r="Y26" s="158"/>
      <c r="Z26" s="159"/>
      <c r="AA26" s="140"/>
      <c r="AB26" s="140"/>
    </row>
    <row r="27" spans="1:28" ht="16.95" customHeight="1" x14ac:dyDescent="0.3">
      <c r="A27" s="243" t="s">
        <v>89</v>
      </c>
      <c r="B27" s="246" t="s">
        <v>125</v>
      </c>
      <c r="C27" s="162">
        <v>0</v>
      </c>
      <c r="D27" s="276">
        <v>0.6</v>
      </c>
      <c r="E27" s="278">
        <f t="shared" si="1"/>
        <v>0</v>
      </c>
      <c r="F27" s="163"/>
      <c r="G27" s="137"/>
      <c r="H27" s="137"/>
      <c r="I27" s="137"/>
      <c r="J27" s="137"/>
      <c r="K27" s="137"/>
      <c r="L27" s="137"/>
      <c r="M27" s="137"/>
      <c r="N27" s="137"/>
      <c r="O27" s="137"/>
      <c r="P27" s="155"/>
      <c r="Q27" s="156"/>
      <c r="R27" s="137"/>
      <c r="S27" s="157"/>
      <c r="T27" s="137"/>
      <c r="W27" s="137"/>
      <c r="X27" s="137"/>
      <c r="Y27" s="158"/>
      <c r="Z27" s="159"/>
      <c r="AA27" s="140"/>
      <c r="AB27" s="140"/>
    </row>
    <row r="28" spans="1:28" ht="16.2" customHeight="1" x14ac:dyDescent="0.3">
      <c r="A28" s="243" t="s">
        <v>9</v>
      </c>
      <c r="B28" s="246" t="s">
        <v>248</v>
      </c>
      <c r="C28" s="162">
        <v>0</v>
      </c>
      <c r="D28" s="276">
        <v>3</v>
      </c>
      <c r="E28" s="278">
        <f t="shared" si="1"/>
        <v>0</v>
      </c>
      <c r="F28" s="163"/>
      <c r="G28" s="137"/>
      <c r="H28" s="137"/>
      <c r="I28" s="137"/>
      <c r="J28" s="137"/>
      <c r="K28" s="137"/>
      <c r="L28" s="137"/>
      <c r="M28" s="137"/>
      <c r="N28" s="137"/>
      <c r="O28" s="137"/>
      <c r="P28" s="155"/>
      <c r="Q28" s="156"/>
      <c r="R28" s="137"/>
      <c r="S28" s="157"/>
      <c r="T28" s="137"/>
      <c r="W28" s="137"/>
      <c r="X28" s="137"/>
      <c r="Y28" s="158"/>
      <c r="Z28" s="159"/>
      <c r="AA28" s="140"/>
      <c r="AB28" s="140"/>
    </row>
    <row r="29" spans="1:28" ht="16.2" customHeight="1" x14ac:dyDescent="0.3">
      <c r="A29" s="243" t="s">
        <v>10</v>
      </c>
      <c r="B29" s="246" t="s">
        <v>126</v>
      </c>
      <c r="C29" s="162">
        <v>0</v>
      </c>
      <c r="D29" s="276">
        <v>0.7</v>
      </c>
      <c r="E29" s="278">
        <f t="shared" si="1"/>
        <v>0</v>
      </c>
      <c r="F29" s="163"/>
      <c r="G29" s="137"/>
      <c r="H29" s="137"/>
      <c r="I29" s="137"/>
      <c r="J29" s="137"/>
      <c r="K29" s="137"/>
      <c r="L29" s="137"/>
      <c r="M29" s="137"/>
      <c r="N29" s="137"/>
      <c r="O29" s="137"/>
      <c r="P29" s="155"/>
      <c r="Q29" s="156"/>
      <c r="R29" s="137"/>
      <c r="S29" s="157"/>
      <c r="T29" s="137"/>
      <c r="W29" s="137"/>
      <c r="X29" s="137"/>
      <c r="Y29" s="158"/>
      <c r="Z29" s="159"/>
      <c r="AA29" s="140"/>
      <c r="AB29" s="140"/>
    </row>
    <row r="30" spans="1:28" ht="15" customHeight="1" x14ac:dyDescent="0.3">
      <c r="A30" s="243" t="s">
        <v>11</v>
      </c>
      <c r="B30" s="246" t="s">
        <v>209</v>
      </c>
      <c r="C30" s="162">
        <v>0</v>
      </c>
      <c r="D30" s="276">
        <v>0.4</v>
      </c>
      <c r="E30" s="278">
        <f t="shared" si="1"/>
        <v>0</v>
      </c>
      <c r="F30" s="163"/>
      <c r="G30" s="137"/>
      <c r="H30" s="137"/>
      <c r="I30" s="137"/>
      <c r="J30" s="137"/>
      <c r="K30" s="137"/>
      <c r="L30" s="137"/>
      <c r="M30" s="137"/>
      <c r="N30" s="137"/>
      <c r="O30" s="137"/>
      <c r="P30" s="155"/>
      <c r="Q30" s="156"/>
      <c r="R30" s="137"/>
      <c r="S30" s="157"/>
      <c r="T30" s="137"/>
      <c r="W30" s="137"/>
      <c r="X30" s="137"/>
      <c r="Y30" s="158"/>
      <c r="Z30" s="159"/>
      <c r="AA30" s="140"/>
      <c r="AB30" s="140"/>
    </row>
    <row r="31" spans="1:28" ht="14.4" customHeight="1" x14ac:dyDescent="0.3">
      <c r="A31" s="243" t="s">
        <v>12</v>
      </c>
      <c r="B31" s="246" t="s">
        <v>210</v>
      </c>
      <c r="C31" s="162">
        <v>0</v>
      </c>
      <c r="D31" s="276">
        <v>0.4</v>
      </c>
      <c r="E31" s="278">
        <f t="shared" si="1"/>
        <v>0</v>
      </c>
      <c r="F31" s="163"/>
      <c r="G31" s="137"/>
      <c r="H31" s="137"/>
      <c r="I31" s="137"/>
      <c r="J31" s="137"/>
      <c r="K31" s="137"/>
      <c r="L31" s="137"/>
      <c r="M31" s="137"/>
      <c r="N31" s="137"/>
      <c r="O31" s="137"/>
      <c r="P31" s="155"/>
      <c r="Q31" s="156"/>
      <c r="R31" s="137"/>
      <c r="S31" s="157"/>
      <c r="T31" s="137"/>
      <c r="W31" s="137"/>
      <c r="X31" s="137"/>
      <c r="Y31" s="158"/>
      <c r="Z31" s="159"/>
      <c r="AA31" s="140"/>
      <c r="AB31" s="140"/>
    </row>
    <row r="32" spans="1:28" ht="14.4" customHeight="1" x14ac:dyDescent="0.3">
      <c r="A32" s="243" t="s">
        <v>13</v>
      </c>
      <c r="B32" s="246" t="s">
        <v>127</v>
      </c>
      <c r="C32" s="162">
        <v>0</v>
      </c>
      <c r="D32" s="276">
        <v>0.2</v>
      </c>
      <c r="E32" s="278">
        <f t="shared" si="1"/>
        <v>0</v>
      </c>
      <c r="F32" s="163"/>
      <c r="G32" s="137"/>
      <c r="H32" s="137"/>
      <c r="I32" s="137"/>
      <c r="J32" s="137"/>
      <c r="K32" s="137"/>
      <c r="L32" s="137"/>
      <c r="M32" s="137"/>
      <c r="N32" s="137"/>
      <c r="O32" s="137"/>
      <c r="P32" s="155"/>
      <c r="Q32" s="156"/>
      <c r="R32" s="137"/>
      <c r="S32" s="157"/>
      <c r="T32" s="137"/>
      <c r="W32" s="137"/>
      <c r="X32" s="137"/>
      <c r="Y32" s="158"/>
      <c r="Z32" s="159"/>
      <c r="AA32" s="140"/>
      <c r="AB32" s="140"/>
    </row>
    <row r="33" spans="1:28" x14ac:dyDescent="0.3">
      <c r="A33" s="243" t="s">
        <v>14</v>
      </c>
      <c r="B33" s="246" t="s">
        <v>249</v>
      </c>
      <c r="C33" s="162">
        <v>0</v>
      </c>
      <c r="D33" s="276">
        <v>1</v>
      </c>
      <c r="E33" s="278">
        <f t="shared" si="1"/>
        <v>0</v>
      </c>
      <c r="F33" s="163"/>
      <c r="G33" s="137"/>
      <c r="H33" s="137"/>
      <c r="I33" s="137"/>
      <c r="J33" s="137"/>
      <c r="K33" s="137"/>
      <c r="L33" s="137"/>
      <c r="M33" s="137"/>
      <c r="N33" s="137"/>
      <c r="O33" s="137"/>
      <c r="P33" s="155"/>
      <c r="Q33" s="156"/>
      <c r="R33" s="137"/>
      <c r="S33" s="157"/>
      <c r="T33" s="137"/>
      <c r="W33" s="137"/>
      <c r="X33" s="137"/>
      <c r="Y33" s="158"/>
      <c r="Z33" s="159"/>
      <c r="AA33" s="140"/>
      <c r="AB33" s="140"/>
    </row>
    <row r="34" spans="1:28" x14ac:dyDescent="0.3">
      <c r="A34" s="247" t="s">
        <v>15</v>
      </c>
      <c r="B34" s="248" t="s">
        <v>128</v>
      </c>
      <c r="C34" s="162">
        <v>0</v>
      </c>
      <c r="D34" s="276">
        <v>0.7</v>
      </c>
      <c r="E34" s="278">
        <f>D34*C34</f>
        <v>0</v>
      </c>
      <c r="F34" s="163"/>
      <c r="G34" s="137"/>
      <c r="H34" s="137"/>
      <c r="I34" s="137"/>
      <c r="J34" s="137"/>
      <c r="K34" s="137"/>
      <c r="L34" s="137"/>
      <c r="M34" s="137"/>
      <c r="N34" s="137"/>
      <c r="O34" s="137"/>
      <c r="P34" s="155"/>
      <c r="Q34" s="156"/>
      <c r="R34" s="137"/>
      <c r="S34" s="157"/>
      <c r="T34" s="137"/>
    </row>
    <row r="35" spans="1:28" x14ac:dyDescent="0.3">
      <c r="A35" s="247" t="s">
        <v>16</v>
      </c>
      <c r="B35" s="249" t="s">
        <v>111</v>
      </c>
      <c r="C35" s="162">
        <v>0</v>
      </c>
      <c r="D35" s="276">
        <v>0.5</v>
      </c>
      <c r="E35" s="278">
        <f>D35*C35</f>
        <v>0</v>
      </c>
      <c r="F35" s="163"/>
      <c r="G35" s="137"/>
      <c r="H35" s="137"/>
      <c r="I35" s="137"/>
      <c r="J35" s="137"/>
      <c r="K35" s="137"/>
      <c r="L35" s="137"/>
      <c r="M35" s="137"/>
      <c r="N35" s="137"/>
      <c r="O35" s="137"/>
      <c r="P35" s="155"/>
      <c r="Q35" s="156"/>
      <c r="R35" s="137"/>
      <c r="S35" s="157"/>
      <c r="T35" s="137"/>
    </row>
    <row r="36" spans="1:28" x14ac:dyDescent="0.3">
      <c r="A36" s="247" t="s">
        <v>17</v>
      </c>
      <c r="B36" s="248" t="s">
        <v>99</v>
      </c>
      <c r="C36" s="162">
        <v>0</v>
      </c>
      <c r="D36" s="276">
        <v>0.5</v>
      </c>
      <c r="E36" s="278">
        <f>D36*C36</f>
        <v>0</v>
      </c>
      <c r="F36" s="163"/>
      <c r="G36" s="137"/>
      <c r="H36" s="137"/>
      <c r="I36" s="137"/>
      <c r="J36" s="137"/>
      <c r="K36" s="137"/>
      <c r="L36" s="137"/>
      <c r="M36" s="137"/>
      <c r="N36" s="137"/>
      <c r="O36" s="137"/>
      <c r="P36" s="155"/>
      <c r="Q36" s="156"/>
      <c r="R36" s="137"/>
      <c r="S36" s="157"/>
      <c r="T36" s="137"/>
    </row>
    <row r="37" spans="1:28" x14ac:dyDescent="0.3">
      <c r="A37" s="247" t="s">
        <v>18</v>
      </c>
      <c r="B37" s="248" t="s">
        <v>100</v>
      </c>
      <c r="C37" s="162">
        <v>0</v>
      </c>
      <c r="D37" s="276">
        <v>0.3</v>
      </c>
      <c r="E37" s="278">
        <f>D37*C37</f>
        <v>0</v>
      </c>
      <c r="F37" s="163"/>
      <c r="G37" s="137"/>
      <c r="H37" s="137"/>
      <c r="I37" s="137"/>
      <c r="J37" s="137"/>
      <c r="K37" s="137"/>
      <c r="L37" s="137"/>
      <c r="M37" s="137"/>
      <c r="N37" s="137"/>
      <c r="O37" s="137"/>
      <c r="P37" s="155"/>
      <c r="Q37" s="156"/>
      <c r="R37" s="137"/>
      <c r="S37" s="157"/>
      <c r="T37" s="137"/>
    </row>
    <row r="38" spans="1:28" x14ac:dyDescent="0.3">
      <c r="A38" s="247" t="s">
        <v>19</v>
      </c>
      <c r="B38" s="248" t="s">
        <v>101</v>
      </c>
      <c r="C38" s="162">
        <v>0</v>
      </c>
      <c r="D38" s="276">
        <v>1</v>
      </c>
      <c r="E38" s="278">
        <f t="shared" ref="E38:E39" si="2">D38*C38</f>
        <v>0</v>
      </c>
      <c r="F38" s="163"/>
      <c r="G38" s="137"/>
      <c r="H38" s="137"/>
      <c r="I38" s="137"/>
      <c r="J38" s="137"/>
      <c r="K38" s="137"/>
      <c r="L38" s="137"/>
      <c r="M38" s="137"/>
      <c r="N38" s="137"/>
      <c r="O38" s="137"/>
      <c r="P38" s="155"/>
      <c r="Q38" s="156"/>
      <c r="R38" s="137"/>
      <c r="S38" s="157"/>
      <c r="T38" s="137"/>
    </row>
    <row r="39" spans="1:28" x14ac:dyDescent="0.3">
      <c r="A39" s="247" t="s">
        <v>90</v>
      </c>
      <c r="B39" s="248" t="s">
        <v>102</v>
      </c>
      <c r="C39" s="162">
        <v>0</v>
      </c>
      <c r="D39" s="276">
        <v>0.2</v>
      </c>
      <c r="E39" s="278">
        <f t="shared" si="2"/>
        <v>0</v>
      </c>
      <c r="F39" s="163"/>
      <c r="G39" s="137"/>
      <c r="H39" s="137"/>
      <c r="I39" s="137"/>
      <c r="J39" s="137"/>
      <c r="K39" s="137"/>
      <c r="L39" s="137"/>
      <c r="M39" s="137"/>
      <c r="N39" s="137"/>
      <c r="O39" s="137"/>
      <c r="P39" s="155"/>
      <c r="Q39" s="156"/>
      <c r="R39" s="137"/>
      <c r="S39" s="157"/>
      <c r="T39" s="137"/>
    </row>
    <row r="40" spans="1:28" x14ac:dyDescent="0.3">
      <c r="A40" s="247" t="s">
        <v>20</v>
      </c>
      <c r="B40" s="249" t="s">
        <v>250</v>
      </c>
      <c r="C40" s="162">
        <v>0</v>
      </c>
      <c r="D40" s="276">
        <v>0.5</v>
      </c>
      <c r="E40" s="278">
        <f t="shared" ref="E40:E52" si="3">D40*C40</f>
        <v>0</v>
      </c>
      <c r="F40" s="163"/>
      <c r="G40" s="137"/>
      <c r="H40" s="137"/>
      <c r="I40" s="137"/>
      <c r="J40" s="137"/>
      <c r="K40" s="137"/>
      <c r="L40" s="137"/>
      <c r="M40" s="137"/>
      <c r="N40" s="137"/>
      <c r="O40" s="137"/>
    </row>
    <row r="41" spans="1:28" x14ac:dyDescent="0.3">
      <c r="A41" s="250" t="s">
        <v>21</v>
      </c>
      <c r="B41" s="251" t="s">
        <v>112</v>
      </c>
      <c r="C41" s="162">
        <v>0</v>
      </c>
      <c r="D41" s="276">
        <v>0.7</v>
      </c>
      <c r="E41" s="278">
        <f t="shared" si="3"/>
        <v>0</v>
      </c>
      <c r="F41" s="164"/>
      <c r="G41" s="137"/>
      <c r="H41" s="137"/>
      <c r="I41" s="137"/>
      <c r="J41" s="137"/>
      <c r="K41" s="137"/>
      <c r="L41" s="137"/>
      <c r="M41" s="137"/>
      <c r="N41" s="137"/>
      <c r="O41" s="137"/>
      <c r="P41" s="155"/>
      <c r="Q41" s="156"/>
      <c r="R41" s="137"/>
      <c r="S41" s="157"/>
      <c r="T41" s="137"/>
      <c r="U41" s="165"/>
      <c r="V41" s="165"/>
      <c r="W41" s="137"/>
      <c r="X41" s="137"/>
      <c r="Y41" s="138"/>
      <c r="Z41" s="166"/>
      <c r="AA41" s="140"/>
      <c r="AB41" s="140"/>
    </row>
    <row r="42" spans="1:28" x14ac:dyDescent="0.3">
      <c r="A42" s="250" t="s">
        <v>22</v>
      </c>
      <c r="B42" s="252" t="s">
        <v>113</v>
      </c>
      <c r="C42" s="162">
        <v>0</v>
      </c>
      <c r="D42" s="276">
        <v>0.5</v>
      </c>
      <c r="E42" s="278">
        <f t="shared" si="3"/>
        <v>0</v>
      </c>
      <c r="F42" s="164"/>
      <c r="G42" s="137"/>
      <c r="H42" s="137"/>
      <c r="I42" s="137"/>
      <c r="J42" s="137"/>
      <c r="K42" s="137"/>
      <c r="L42" s="137"/>
      <c r="M42" s="137"/>
      <c r="N42" s="137"/>
      <c r="O42" s="137"/>
      <c r="P42" s="155"/>
      <c r="Q42" s="156"/>
      <c r="R42" s="137"/>
      <c r="S42" s="157"/>
      <c r="T42" s="137"/>
      <c r="U42" s="165"/>
      <c r="V42" s="165"/>
      <c r="W42" s="137"/>
      <c r="X42" s="137"/>
      <c r="Y42" s="137"/>
      <c r="Z42" s="137"/>
      <c r="AA42" s="140"/>
      <c r="AB42" s="140"/>
    </row>
    <row r="43" spans="1:28" x14ac:dyDescent="0.3">
      <c r="A43" s="250" t="s">
        <v>23</v>
      </c>
      <c r="B43" s="251" t="s">
        <v>114</v>
      </c>
      <c r="C43" s="162">
        <v>0</v>
      </c>
      <c r="D43" s="276">
        <v>0.5</v>
      </c>
      <c r="E43" s="278">
        <f t="shared" si="3"/>
        <v>0</v>
      </c>
      <c r="F43" s="164"/>
      <c r="G43" s="137"/>
      <c r="H43" s="137"/>
      <c r="I43" s="137"/>
      <c r="J43" s="137"/>
      <c r="K43" s="137"/>
      <c r="L43" s="137"/>
      <c r="M43" s="137"/>
      <c r="N43" s="137"/>
      <c r="O43" s="137"/>
      <c r="P43" s="155"/>
      <c r="Q43" s="156"/>
      <c r="R43" s="137"/>
      <c r="S43" s="157"/>
      <c r="T43" s="137"/>
      <c r="U43" s="165"/>
      <c r="V43" s="165"/>
      <c r="W43" s="140"/>
      <c r="X43" s="140"/>
      <c r="Y43" s="140"/>
      <c r="Z43" s="140"/>
      <c r="AA43" s="140"/>
      <c r="AB43" s="140"/>
    </row>
    <row r="44" spans="1:28" x14ac:dyDescent="0.3">
      <c r="A44" s="250" t="s">
        <v>24</v>
      </c>
      <c r="B44" s="253" t="s">
        <v>115</v>
      </c>
      <c r="C44" s="162">
        <v>0</v>
      </c>
      <c r="D44" s="276">
        <v>0.7</v>
      </c>
      <c r="E44" s="278">
        <f t="shared" si="3"/>
        <v>0</v>
      </c>
      <c r="F44" s="164"/>
      <c r="G44" s="137"/>
      <c r="H44" s="137"/>
      <c r="I44" s="137"/>
      <c r="J44" s="137"/>
      <c r="K44" s="137"/>
      <c r="L44" s="137"/>
      <c r="M44" s="137"/>
      <c r="N44" s="137"/>
      <c r="O44" s="137"/>
      <c r="P44" s="155"/>
      <c r="Q44" s="156"/>
      <c r="R44" s="137"/>
      <c r="S44" s="157"/>
      <c r="T44" s="137"/>
      <c r="W44" s="140"/>
      <c r="X44" s="140"/>
      <c r="Y44" s="140"/>
      <c r="Z44" s="140"/>
      <c r="AA44" s="140"/>
      <c r="AB44" s="140"/>
    </row>
    <row r="45" spans="1:28" ht="18" customHeight="1" x14ac:dyDescent="0.3">
      <c r="A45" s="250" t="s">
        <v>25</v>
      </c>
      <c r="B45" s="254" t="s">
        <v>177</v>
      </c>
      <c r="C45" s="162">
        <v>0</v>
      </c>
      <c r="D45" s="276">
        <v>1</v>
      </c>
      <c r="E45" s="278">
        <f t="shared" si="3"/>
        <v>0</v>
      </c>
      <c r="F45" s="164"/>
      <c r="G45" s="137"/>
      <c r="H45" s="137"/>
      <c r="I45" s="137"/>
      <c r="J45" s="137"/>
      <c r="K45" s="137"/>
      <c r="L45" s="137"/>
      <c r="M45" s="137"/>
      <c r="N45" s="137"/>
      <c r="O45" s="137"/>
      <c r="P45" s="155"/>
      <c r="Q45" s="156"/>
      <c r="R45" s="137"/>
      <c r="S45" s="157"/>
      <c r="T45" s="137"/>
    </row>
    <row r="46" spans="1:28" ht="18" customHeight="1" x14ac:dyDescent="0.3">
      <c r="A46" s="250" t="s">
        <v>26</v>
      </c>
      <c r="B46" s="254" t="s">
        <v>251</v>
      </c>
      <c r="C46" s="162">
        <v>0</v>
      </c>
      <c r="D46" s="276">
        <v>0.2</v>
      </c>
      <c r="E46" s="278">
        <f t="shared" si="3"/>
        <v>0</v>
      </c>
      <c r="F46" s="164"/>
      <c r="G46" s="137"/>
      <c r="H46" s="137"/>
      <c r="I46" s="137"/>
      <c r="J46" s="137"/>
      <c r="K46" s="137"/>
      <c r="L46" s="137"/>
      <c r="M46" s="137"/>
      <c r="N46" s="137"/>
      <c r="O46" s="137"/>
      <c r="P46" s="155"/>
      <c r="Q46" s="156"/>
      <c r="R46" s="137"/>
      <c r="S46" s="157"/>
      <c r="T46" s="137"/>
    </row>
    <row r="47" spans="1:28" x14ac:dyDescent="0.3">
      <c r="A47" s="255" t="s">
        <v>27</v>
      </c>
      <c r="B47" s="256" t="s">
        <v>95</v>
      </c>
      <c r="C47" s="162">
        <v>0</v>
      </c>
      <c r="D47" s="276">
        <v>0.6</v>
      </c>
      <c r="E47" s="278">
        <f t="shared" si="3"/>
        <v>0</v>
      </c>
      <c r="F47" s="163"/>
      <c r="G47" s="137"/>
      <c r="H47" s="137"/>
      <c r="I47" s="137"/>
      <c r="J47" s="137"/>
      <c r="K47" s="137"/>
      <c r="L47" s="137"/>
      <c r="M47" s="137"/>
      <c r="N47" s="137"/>
      <c r="O47" s="137"/>
      <c r="P47" s="155"/>
      <c r="Q47" s="156"/>
      <c r="R47" s="137"/>
      <c r="S47" s="157"/>
      <c r="T47" s="137"/>
      <c r="W47" s="137"/>
      <c r="X47" s="137"/>
      <c r="Y47" s="158"/>
      <c r="Z47" s="159"/>
      <c r="AA47" s="140"/>
      <c r="AB47" s="140"/>
    </row>
    <row r="48" spans="1:28" x14ac:dyDescent="0.3">
      <c r="A48" s="255" t="s">
        <v>28</v>
      </c>
      <c r="B48" s="256" t="s">
        <v>96</v>
      </c>
      <c r="C48" s="162">
        <v>0</v>
      </c>
      <c r="D48" s="276">
        <v>0.4</v>
      </c>
      <c r="E48" s="278">
        <f t="shared" si="3"/>
        <v>0</v>
      </c>
      <c r="F48" s="163"/>
      <c r="G48" s="137"/>
      <c r="H48" s="137"/>
      <c r="I48" s="137"/>
      <c r="J48" s="137"/>
      <c r="K48" s="137"/>
      <c r="L48" s="137"/>
      <c r="M48" s="137"/>
      <c r="N48" s="137"/>
      <c r="O48" s="137"/>
      <c r="P48" s="155"/>
      <c r="Q48" s="156"/>
      <c r="R48" s="137"/>
      <c r="S48" s="157"/>
      <c r="T48" s="137"/>
      <c r="W48" s="137"/>
      <c r="X48" s="137"/>
      <c r="Y48" s="158"/>
      <c r="Z48" s="159"/>
      <c r="AA48" s="140"/>
      <c r="AB48" s="140"/>
    </row>
    <row r="49" spans="1:32" x14ac:dyDescent="0.3">
      <c r="A49" s="255" t="s">
        <v>29</v>
      </c>
      <c r="B49" s="256" t="s">
        <v>97</v>
      </c>
      <c r="C49" s="162">
        <v>0</v>
      </c>
      <c r="D49" s="276">
        <v>0.2</v>
      </c>
      <c r="E49" s="278">
        <f t="shared" si="3"/>
        <v>0</v>
      </c>
      <c r="F49" s="163"/>
      <c r="G49" s="137"/>
      <c r="H49" s="137"/>
      <c r="I49" s="137"/>
      <c r="J49" s="137"/>
      <c r="K49" s="137"/>
      <c r="L49" s="137"/>
      <c r="M49" s="137"/>
      <c r="N49" s="137"/>
      <c r="O49" s="137"/>
      <c r="P49" s="155"/>
      <c r="Q49" s="156"/>
      <c r="R49" s="137"/>
      <c r="S49" s="157"/>
      <c r="T49" s="137"/>
      <c r="W49" s="137"/>
      <c r="X49" s="137"/>
      <c r="Y49" s="158"/>
      <c r="Z49" s="159"/>
      <c r="AA49" s="140"/>
      <c r="AB49" s="140"/>
    </row>
    <row r="50" spans="1:32" x14ac:dyDescent="0.3">
      <c r="A50" s="255" t="s">
        <v>30</v>
      </c>
      <c r="B50" s="257" t="s">
        <v>67</v>
      </c>
      <c r="C50" s="162">
        <v>0</v>
      </c>
      <c r="D50" s="276">
        <v>0.5</v>
      </c>
      <c r="E50" s="278">
        <f t="shared" si="3"/>
        <v>0</v>
      </c>
      <c r="F50" s="163"/>
      <c r="G50" s="137"/>
      <c r="H50" s="137"/>
      <c r="I50" s="137"/>
      <c r="J50" s="137"/>
      <c r="K50" s="137"/>
      <c r="L50" s="137"/>
      <c r="M50" s="137"/>
      <c r="N50" s="137"/>
      <c r="O50" s="137"/>
      <c r="P50" s="155"/>
      <c r="Q50" s="156"/>
      <c r="R50" s="137"/>
      <c r="S50" s="157"/>
      <c r="T50" s="137"/>
      <c r="W50" s="137"/>
      <c r="X50" s="137"/>
      <c r="Y50" s="158"/>
      <c r="Z50" s="159"/>
      <c r="AA50" s="140"/>
      <c r="AB50" s="140"/>
    </row>
    <row r="51" spans="1:32" x14ac:dyDescent="0.3">
      <c r="A51" s="255" t="s">
        <v>31</v>
      </c>
      <c r="B51" s="256" t="s">
        <v>252</v>
      </c>
      <c r="C51" s="162">
        <v>0</v>
      </c>
      <c r="D51" s="276">
        <v>0.5</v>
      </c>
      <c r="E51" s="278">
        <f t="shared" si="3"/>
        <v>0</v>
      </c>
      <c r="F51" s="163"/>
      <c r="G51" s="137"/>
      <c r="H51" s="137"/>
      <c r="I51" s="137"/>
      <c r="J51" s="137"/>
      <c r="K51" s="137"/>
      <c r="L51" s="137"/>
      <c r="M51" s="137"/>
      <c r="N51" s="137"/>
      <c r="O51" s="137"/>
      <c r="P51" s="155"/>
      <c r="Q51" s="156"/>
      <c r="R51" s="137"/>
      <c r="S51" s="157"/>
      <c r="T51" s="137"/>
      <c r="W51" s="137"/>
      <c r="X51" s="137"/>
      <c r="Y51" s="158"/>
      <c r="Z51" s="159"/>
      <c r="AA51" s="140"/>
      <c r="AB51" s="140"/>
    </row>
    <row r="52" spans="1:32" x14ac:dyDescent="0.3">
      <c r="A52" s="258" t="s">
        <v>32</v>
      </c>
      <c r="B52" s="259" t="s">
        <v>43</v>
      </c>
      <c r="C52" s="162">
        <v>0</v>
      </c>
      <c r="D52" s="276">
        <v>1.3</v>
      </c>
      <c r="E52" s="278">
        <f t="shared" si="3"/>
        <v>0</v>
      </c>
      <c r="F52" s="164"/>
      <c r="G52" s="137"/>
      <c r="H52" s="137"/>
      <c r="I52" s="137"/>
      <c r="J52" s="137"/>
      <c r="K52" s="137"/>
      <c r="L52" s="137"/>
      <c r="M52" s="137"/>
      <c r="N52" s="137"/>
      <c r="O52" s="137"/>
      <c r="P52" s="155"/>
      <c r="Q52" s="156"/>
      <c r="R52" s="137"/>
      <c r="S52" s="157"/>
      <c r="T52" s="137"/>
      <c r="W52" s="137"/>
      <c r="X52" s="137"/>
      <c r="Y52" s="158"/>
      <c r="Z52" s="159"/>
      <c r="AA52" s="140"/>
      <c r="AB52" s="140"/>
    </row>
    <row r="53" spans="1:32" x14ac:dyDescent="0.3">
      <c r="A53" s="258" t="s">
        <v>33</v>
      </c>
      <c r="B53" s="259" t="s">
        <v>66</v>
      </c>
      <c r="C53" s="162">
        <v>0</v>
      </c>
      <c r="D53" s="276">
        <v>0.8</v>
      </c>
      <c r="E53" s="278">
        <f t="shared" si="1"/>
        <v>0</v>
      </c>
      <c r="F53" s="164"/>
      <c r="G53" s="137"/>
      <c r="H53" s="137"/>
      <c r="I53" s="137"/>
      <c r="J53" s="137"/>
      <c r="K53" s="137"/>
      <c r="L53" s="137"/>
      <c r="M53" s="137"/>
      <c r="N53" s="137"/>
      <c r="O53" s="137"/>
      <c r="P53" s="155"/>
      <c r="Q53" s="156"/>
      <c r="R53" s="137"/>
      <c r="S53" s="157"/>
      <c r="T53" s="137"/>
      <c r="W53" s="137"/>
      <c r="X53" s="137"/>
      <c r="Y53" s="158"/>
      <c r="Z53" s="159"/>
      <c r="AA53" s="140"/>
      <c r="AB53" s="140"/>
    </row>
    <row r="54" spans="1:32" x14ac:dyDescent="0.3">
      <c r="A54" s="258" t="s">
        <v>34</v>
      </c>
      <c r="B54" s="259" t="s">
        <v>81</v>
      </c>
      <c r="C54" s="162">
        <v>0</v>
      </c>
      <c r="D54" s="276">
        <v>2</v>
      </c>
      <c r="E54" s="278">
        <f t="shared" si="1"/>
        <v>0</v>
      </c>
      <c r="F54" s="164"/>
      <c r="G54" s="137"/>
      <c r="H54" s="137"/>
      <c r="I54" s="137"/>
      <c r="J54" s="137"/>
      <c r="K54" s="137"/>
      <c r="L54" s="137"/>
      <c r="M54" s="137"/>
      <c r="N54" s="137"/>
      <c r="O54" s="137"/>
      <c r="P54" s="155"/>
      <c r="Q54" s="156"/>
      <c r="R54" s="137"/>
      <c r="S54" s="157"/>
      <c r="T54" s="137"/>
      <c r="W54" s="137"/>
      <c r="X54" s="137"/>
      <c r="Y54" s="158"/>
      <c r="Z54" s="159"/>
      <c r="AA54" s="140"/>
      <c r="AB54" s="140"/>
    </row>
    <row r="55" spans="1:32" ht="17.25" customHeight="1" x14ac:dyDescent="0.3">
      <c r="A55" s="260" t="s">
        <v>35</v>
      </c>
      <c r="B55" s="261" t="s">
        <v>131</v>
      </c>
      <c r="C55" s="162">
        <v>0</v>
      </c>
      <c r="D55" s="276">
        <v>1</v>
      </c>
      <c r="E55" s="278">
        <f t="shared" si="1"/>
        <v>0</v>
      </c>
      <c r="F55" s="164"/>
      <c r="G55" s="137"/>
      <c r="H55" s="137"/>
      <c r="I55" s="137"/>
      <c r="J55" s="137"/>
      <c r="K55" s="137"/>
      <c r="L55" s="137"/>
      <c r="M55" s="137"/>
      <c r="N55" s="137"/>
      <c r="O55" s="137"/>
      <c r="P55" s="155"/>
      <c r="Q55" s="156"/>
      <c r="R55" s="137"/>
      <c r="S55" s="157"/>
      <c r="T55" s="137"/>
    </row>
    <row r="56" spans="1:32" ht="16.5" customHeight="1" x14ac:dyDescent="0.3">
      <c r="A56" s="260" t="s">
        <v>52</v>
      </c>
      <c r="B56" s="261" t="s">
        <v>132</v>
      </c>
      <c r="C56" s="162">
        <v>0</v>
      </c>
      <c r="D56" s="276">
        <v>0.7</v>
      </c>
      <c r="E56" s="278">
        <f t="shared" si="1"/>
        <v>0</v>
      </c>
      <c r="F56" s="164"/>
      <c r="G56" s="137"/>
      <c r="H56" s="137"/>
      <c r="I56" s="137"/>
      <c r="J56" s="137"/>
      <c r="K56" s="137"/>
      <c r="L56" s="137"/>
      <c r="M56" s="137"/>
      <c r="N56" s="137"/>
      <c r="O56" s="137"/>
      <c r="P56" s="155"/>
      <c r="Q56" s="156"/>
      <c r="R56" s="137"/>
      <c r="S56" s="157"/>
      <c r="T56" s="137"/>
    </row>
    <row r="57" spans="1:32" x14ac:dyDescent="0.3">
      <c r="A57" s="260" t="s">
        <v>53</v>
      </c>
      <c r="B57" s="261" t="s">
        <v>133</v>
      </c>
      <c r="C57" s="162">
        <v>0</v>
      </c>
      <c r="D57" s="276">
        <v>0.5</v>
      </c>
      <c r="E57" s="278">
        <f t="shared" si="1"/>
        <v>0</v>
      </c>
      <c r="F57" s="164"/>
      <c r="G57" s="137"/>
      <c r="H57" s="137"/>
      <c r="I57" s="137"/>
      <c r="J57" s="137"/>
      <c r="K57" s="137"/>
      <c r="L57" s="137"/>
      <c r="M57" s="137"/>
      <c r="N57" s="137"/>
      <c r="O57" s="137"/>
      <c r="P57" s="155"/>
      <c r="Q57" s="156"/>
      <c r="R57" s="137"/>
      <c r="S57" s="157"/>
      <c r="T57" s="137"/>
    </row>
    <row r="58" spans="1:32" ht="15" customHeight="1" x14ac:dyDescent="0.3">
      <c r="A58" s="260" t="s">
        <v>64</v>
      </c>
      <c r="B58" s="261" t="s">
        <v>116</v>
      </c>
      <c r="C58" s="162">
        <v>0</v>
      </c>
      <c r="D58" s="276">
        <v>0.8</v>
      </c>
      <c r="E58" s="278">
        <f t="shared" si="1"/>
        <v>0</v>
      </c>
      <c r="F58" s="164"/>
      <c r="G58" s="137"/>
      <c r="H58" s="137"/>
      <c r="I58" s="137"/>
      <c r="J58" s="137"/>
      <c r="K58" s="137"/>
      <c r="L58" s="137"/>
      <c r="M58" s="137"/>
      <c r="N58" s="137"/>
      <c r="O58" s="137"/>
      <c r="P58" s="155"/>
      <c r="Q58" s="156"/>
      <c r="R58" s="137"/>
      <c r="S58" s="157"/>
      <c r="T58" s="137"/>
    </row>
    <row r="59" spans="1:32" x14ac:dyDescent="0.3">
      <c r="A59" s="260" t="s">
        <v>118</v>
      </c>
      <c r="B59" s="261" t="s">
        <v>259</v>
      </c>
      <c r="C59" s="162">
        <v>0</v>
      </c>
      <c r="D59" s="276">
        <v>3</v>
      </c>
      <c r="E59" s="278">
        <f t="shared" si="1"/>
        <v>0</v>
      </c>
      <c r="F59" s="164"/>
      <c r="G59" s="137"/>
      <c r="H59" s="137"/>
      <c r="I59" s="137"/>
      <c r="J59" s="137"/>
      <c r="K59" s="137"/>
      <c r="L59" s="137"/>
      <c r="M59" s="137"/>
      <c r="N59" s="137"/>
      <c r="O59" s="137"/>
      <c r="P59" s="155"/>
      <c r="Q59" s="156"/>
      <c r="R59" s="137"/>
      <c r="S59" s="157"/>
      <c r="T59" s="137"/>
    </row>
    <row r="60" spans="1:32" x14ac:dyDescent="0.3">
      <c r="A60" s="260" t="s">
        <v>119</v>
      </c>
      <c r="B60" s="261" t="s">
        <v>266</v>
      </c>
      <c r="C60" s="162">
        <v>0</v>
      </c>
      <c r="D60" s="276">
        <v>0.5</v>
      </c>
      <c r="E60" s="278">
        <f t="shared" si="1"/>
        <v>0</v>
      </c>
      <c r="F60" s="164"/>
      <c r="G60" s="137"/>
      <c r="H60" s="137"/>
      <c r="I60" s="137"/>
      <c r="J60" s="137"/>
      <c r="K60" s="137"/>
      <c r="L60" s="137"/>
      <c r="M60" s="137"/>
      <c r="N60" s="137"/>
      <c r="O60" s="137"/>
      <c r="P60" s="155"/>
      <c r="Q60" s="156"/>
      <c r="R60" s="137"/>
      <c r="S60" s="157"/>
      <c r="T60" s="137"/>
    </row>
    <row r="61" spans="1:32" x14ac:dyDescent="0.3">
      <c r="A61" s="260" t="s">
        <v>120</v>
      </c>
      <c r="B61" s="261" t="s">
        <v>117</v>
      </c>
      <c r="C61" s="162">
        <v>0</v>
      </c>
      <c r="D61" s="276">
        <v>0.5</v>
      </c>
      <c r="E61" s="278">
        <f t="shared" si="1"/>
        <v>0</v>
      </c>
      <c r="F61" s="164"/>
      <c r="G61" s="137"/>
      <c r="H61" s="137"/>
      <c r="I61" s="137"/>
      <c r="J61" s="137"/>
      <c r="K61" s="137"/>
      <c r="L61" s="137"/>
      <c r="M61" s="137"/>
      <c r="N61" s="137"/>
      <c r="O61" s="137"/>
      <c r="P61" s="155"/>
      <c r="Q61" s="156"/>
      <c r="R61" s="137"/>
      <c r="S61" s="157"/>
      <c r="T61" s="137"/>
    </row>
    <row r="62" spans="1:32" x14ac:dyDescent="0.3">
      <c r="A62" s="260" t="s">
        <v>121</v>
      </c>
      <c r="B62" s="261" t="s">
        <v>76</v>
      </c>
      <c r="C62" s="168">
        <v>0</v>
      </c>
      <c r="D62" s="276">
        <v>0.3</v>
      </c>
      <c r="E62" s="278">
        <f>D62*C62</f>
        <v>0</v>
      </c>
      <c r="F62" s="164"/>
      <c r="G62" s="137"/>
      <c r="H62" s="137"/>
      <c r="I62" s="137"/>
      <c r="J62" s="137"/>
      <c r="K62" s="137"/>
      <c r="L62" s="137"/>
      <c r="M62" s="137"/>
      <c r="N62" s="137"/>
      <c r="O62" s="137"/>
    </row>
    <row r="63" spans="1:32" x14ac:dyDescent="0.3">
      <c r="A63" s="260" t="s">
        <v>122</v>
      </c>
      <c r="B63" s="262" t="s">
        <v>91</v>
      </c>
      <c r="C63" s="162">
        <v>0</v>
      </c>
      <c r="D63" s="276">
        <v>0.3</v>
      </c>
      <c r="E63" s="278">
        <f t="shared" si="1"/>
        <v>0</v>
      </c>
      <c r="F63" s="164"/>
      <c r="G63" s="137"/>
      <c r="H63" s="137"/>
      <c r="I63" s="137"/>
      <c r="J63" s="137"/>
      <c r="K63" s="137"/>
      <c r="L63" s="137"/>
      <c r="M63" s="137"/>
      <c r="N63" s="137"/>
      <c r="O63" s="137"/>
      <c r="P63" s="155"/>
      <c r="Q63" s="156"/>
      <c r="R63" s="137"/>
      <c r="S63" s="157"/>
      <c r="T63" s="137"/>
    </row>
    <row r="64" spans="1:32" x14ac:dyDescent="0.3">
      <c r="A64" s="260" t="s">
        <v>211</v>
      </c>
      <c r="B64" s="261" t="s">
        <v>134</v>
      </c>
      <c r="C64" s="169">
        <v>0</v>
      </c>
      <c r="D64" s="276">
        <v>0.4</v>
      </c>
      <c r="E64" s="278">
        <f t="shared" si="1"/>
        <v>0</v>
      </c>
      <c r="F64" s="164"/>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x14ac:dyDescent="0.3">
      <c r="A65" s="260" t="s">
        <v>212</v>
      </c>
      <c r="B65" s="263" t="s">
        <v>135</v>
      </c>
      <c r="C65" s="169">
        <v>0</v>
      </c>
      <c r="D65" s="276">
        <v>0.3</v>
      </c>
      <c r="E65" s="278">
        <f t="shared" si="1"/>
        <v>0</v>
      </c>
      <c r="F65" s="164"/>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15" thickBot="1" x14ac:dyDescent="0.35">
      <c r="A66" s="260" t="s">
        <v>213</v>
      </c>
      <c r="B66" s="263" t="s">
        <v>216</v>
      </c>
      <c r="C66" s="169">
        <v>0</v>
      </c>
      <c r="D66" s="276">
        <v>0.3</v>
      </c>
      <c r="E66" s="278">
        <f t="shared" si="1"/>
        <v>0</v>
      </c>
      <c r="F66" s="164"/>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s="170" customFormat="1" ht="29.4" thickBot="1" x14ac:dyDescent="0.6">
      <c r="A67" s="264"/>
      <c r="B67" s="265" t="s">
        <v>71</v>
      </c>
      <c r="C67" s="171">
        <f>SUM(C7:C10,C24:C66)</f>
        <v>0</v>
      </c>
      <c r="D67" s="279"/>
      <c r="E67" s="280">
        <f>SUM(E7:E66)</f>
        <v>0</v>
      </c>
      <c r="F67" s="172"/>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x14ac:dyDescent="0.3">
      <c r="A68" s="230"/>
      <c r="B68" s="266"/>
      <c r="C68" s="165"/>
      <c r="D68" s="165"/>
      <c r="E68" s="165"/>
      <c r="F68" s="165"/>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31.2" x14ac:dyDescent="0.6">
      <c r="A69" s="230"/>
      <c r="B69" s="267" t="s">
        <v>206</v>
      </c>
      <c r="C69" s="137"/>
      <c r="D69" s="174"/>
      <c r="E69" s="159"/>
      <c r="F69" s="159"/>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x14ac:dyDescent="0.3">
      <c r="B70" s="137"/>
      <c r="C70" s="137"/>
      <c r="D70" s="174"/>
      <c r="E70" s="159"/>
      <c r="F70" s="159"/>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row>
    <row r="71" spans="1:32" x14ac:dyDescent="0.3">
      <c r="B71" s="137"/>
      <c r="C71" s="137"/>
      <c r="D71" s="174"/>
      <c r="E71" s="159"/>
      <c r="F71" s="159"/>
      <c r="I71" s="137"/>
      <c r="J71" s="137"/>
      <c r="K71" s="137"/>
      <c r="L71" s="137"/>
      <c r="M71" s="137"/>
      <c r="N71" s="137"/>
      <c r="O71" s="137"/>
    </row>
    <row r="72" spans="1:32" x14ac:dyDescent="0.3">
      <c r="B72" s="165"/>
      <c r="C72" s="165"/>
      <c r="D72" s="174"/>
      <c r="E72" s="159"/>
      <c r="F72" s="159"/>
      <c r="I72" s="137"/>
      <c r="J72" s="137"/>
      <c r="K72" s="137"/>
      <c r="L72" s="137"/>
      <c r="M72" s="137"/>
      <c r="N72" s="137"/>
      <c r="O72" s="137"/>
    </row>
    <row r="73" spans="1:32" x14ac:dyDescent="0.3">
      <c r="B73" s="165"/>
      <c r="C73" s="165"/>
      <c r="I73" s="137"/>
      <c r="J73" s="137"/>
      <c r="K73" s="137"/>
      <c r="L73" s="137"/>
      <c r="M73" s="137"/>
      <c r="N73" s="137"/>
      <c r="O73" s="137"/>
    </row>
    <row r="75" spans="1:32" x14ac:dyDescent="0.3">
      <c r="K75" s="165"/>
    </row>
    <row r="76" spans="1:32" x14ac:dyDescent="0.3">
      <c r="C76" s="175"/>
      <c r="G76" s="175"/>
      <c r="H76" s="175"/>
      <c r="I76" s="175"/>
      <c r="J76" s="175"/>
      <c r="K76" s="165"/>
    </row>
    <row r="77" spans="1:32" x14ac:dyDescent="0.3">
      <c r="K77" s="165"/>
    </row>
    <row r="78" spans="1:32" x14ac:dyDescent="0.3">
      <c r="K78" s="165"/>
    </row>
    <row r="79" spans="1:32" x14ac:dyDescent="0.3">
      <c r="K79" s="165"/>
    </row>
    <row r="80" spans="1:32" x14ac:dyDescent="0.3">
      <c r="K80" s="165"/>
    </row>
    <row r="81" spans="11:11" x14ac:dyDescent="0.3">
      <c r="K81" s="165"/>
    </row>
    <row r="82" spans="11:11" x14ac:dyDescent="0.3">
      <c r="K82" s="165"/>
    </row>
    <row r="83" spans="11:11" x14ac:dyDescent="0.3">
      <c r="K83" s="165"/>
    </row>
    <row r="84" spans="11:11" x14ac:dyDescent="0.3">
      <c r="K84" s="165"/>
    </row>
    <row r="85" spans="11:11" x14ac:dyDescent="0.3">
      <c r="K85" s="165"/>
    </row>
    <row r="86" spans="11:11" x14ac:dyDescent="0.3">
      <c r="K86" s="165"/>
    </row>
    <row r="87" spans="11:11" x14ac:dyDescent="0.3">
      <c r="K87" s="165"/>
    </row>
    <row r="88" spans="11:11" x14ac:dyDescent="0.3">
      <c r="K88" s="165"/>
    </row>
    <row r="89" spans="11:11" x14ac:dyDescent="0.3">
      <c r="K89" s="165"/>
    </row>
    <row r="90" spans="11:11" x14ac:dyDescent="0.3">
      <c r="K90" s="165"/>
    </row>
  </sheetData>
  <sheetProtection algorithmName="SHA-512" hashValue="fR609QBmk++XNsOpxALINsfZC+vYWzXw/AVneNacqgPA+HMDqvYgYX6jNQ1GMh1vgEphdI8XX5utAoeH3Z21+A==" saltValue="/mzsB5INhh29V5Cx0Ik6pQ==" spinCount="100000" sheet="1" objects="1" scenarios="1"/>
  <mergeCells count="3">
    <mergeCell ref="P2:S2"/>
    <mergeCell ref="W2:Z2"/>
    <mergeCell ref="J2:N2"/>
  </mergeCells>
  <pageMargins left="0.7" right="0.7" top="0.75" bottom="0.75" header="0.3" footer="0.3"/>
  <pageSetup paperSize="9" scale="5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topLeftCell="A14" zoomScale="60" zoomScaleNormal="60" workbookViewId="0">
      <selection activeCell="U60" sqref="U60"/>
    </sheetView>
  </sheetViews>
  <sheetFormatPr defaultColWidth="8.88671875" defaultRowHeight="14.4" x14ac:dyDescent="0.3"/>
  <cols>
    <col min="1" max="1" width="6.109375" style="139" customWidth="1"/>
    <col min="2" max="2" width="104.6640625" style="139" customWidth="1"/>
    <col min="3" max="3" width="14.44140625" style="139" customWidth="1"/>
    <col min="4" max="4" width="16.33203125" style="139" customWidth="1"/>
    <col min="5" max="5" width="13.6640625" style="139" customWidth="1"/>
    <col min="6" max="6" width="15.88671875" style="139" bestFit="1" customWidth="1"/>
    <col min="7" max="7" width="14.44140625" style="139" customWidth="1"/>
    <col min="8" max="8" width="11.33203125" style="139" customWidth="1"/>
    <col min="9" max="9" width="11.109375" style="139" customWidth="1"/>
    <col min="10" max="10" width="15.44140625" style="139" customWidth="1"/>
    <col min="11" max="11" width="16.6640625" style="139" customWidth="1"/>
    <col min="12" max="12" width="16.33203125" style="139" bestFit="1" customWidth="1"/>
    <col min="13" max="13" width="15.88671875" style="139" bestFit="1" customWidth="1"/>
    <col min="14" max="14" width="7" style="139" customWidth="1"/>
    <col min="15" max="15" width="7.109375" style="139" customWidth="1"/>
    <col min="16" max="16" width="12.33203125" style="139" bestFit="1" customWidth="1"/>
    <col min="17" max="17" width="12.44140625" style="139" customWidth="1"/>
    <col min="18" max="18" width="20.6640625" style="139" customWidth="1"/>
    <col min="19" max="19" width="8.88671875" style="139"/>
    <col min="20" max="20" width="9.109375" style="139" customWidth="1"/>
    <col min="21" max="22" width="8.88671875" style="139"/>
    <col min="23" max="23" width="11.109375" style="139" customWidth="1"/>
    <col min="24" max="24" width="8.88671875" style="139"/>
    <col min="25" max="25" width="16.33203125" style="139" bestFit="1" customWidth="1"/>
    <col min="26" max="26" width="5.21875" style="139" customWidth="1"/>
    <col min="27" max="27" width="9.21875" style="139" customWidth="1"/>
    <col min="28" max="16384" width="8.88671875" style="139"/>
  </cols>
  <sheetData>
    <row r="1" spans="1:28" ht="18.600000000000001" customHeight="1" x14ac:dyDescent="0.3">
      <c r="A1" s="137"/>
      <c r="B1" s="138" t="s">
        <v>268</v>
      </c>
      <c r="C1" s="137"/>
      <c r="D1" s="137"/>
      <c r="E1" s="137"/>
      <c r="F1" s="137"/>
      <c r="G1" s="137"/>
      <c r="H1" s="137"/>
      <c r="I1" s="137"/>
      <c r="J1" s="137"/>
      <c r="K1" s="137"/>
      <c r="L1" s="137"/>
      <c r="M1" s="137"/>
      <c r="N1" s="137"/>
      <c r="O1" s="137"/>
      <c r="P1" s="137"/>
      <c r="Q1" s="137"/>
      <c r="R1" s="137"/>
      <c r="S1" s="137"/>
      <c r="T1" s="137"/>
      <c r="W1" s="137"/>
      <c r="X1" s="137"/>
      <c r="Y1" s="137"/>
      <c r="Z1" s="137"/>
      <c r="AA1" s="140"/>
      <c r="AB1" s="140"/>
    </row>
    <row r="2" spans="1:28" ht="24" customHeight="1" x14ac:dyDescent="0.5">
      <c r="A2" s="137"/>
      <c r="B2" s="138" t="s">
        <v>267</v>
      </c>
      <c r="C2" s="137"/>
      <c r="D2" s="137"/>
      <c r="E2" s="137"/>
      <c r="F2" s="137"/>
      <c r="G2" s="137"/>
      <c r="H2" s="137"/>
      <c r="I2" s="137"/>
      <c r="J2" s="288"/>
      <c r="K2" s="288"/>
      <c r="L2" s="288"/>
      <c r="M2" s="288"/>
      <c r="N2" s="288"/>
      <c r="O2" s="141"/>
      <c r="P2" s="288"/>
      <c r="Q2" s="288"/>
      <c r="R2" s="288"/>
      <c r="S2" s="288"/>
      <c r="T2" s="137"/>
      <c r="W2" s="288"/>
      <c r="X2" s="288"/>
      <c r="Y2" s="288"/>
      <c r="Z2" s="288"/>
      <c r="AA2" s="140"/>
      <c r="AB2" s="140"/>
    </row>
    <row r="3" spans="1:28" ht="24" customHeight="1" x14ac:dyDescent="0.5">
      <c r="A3" s="137"/>
      <c r="B3" s="138" t="s">
        <v>269</v>
      </c>
      <c r="C3" s="137"/>
      <c r="D3" s="137"/>
      <c r="E3" s="137"/>
      <c r="F3" s="137"/>
      <c r="G3" s="137"/>
      <c r="H3" s="137"/>
      <c r="I3" s="137"/>
      <c r="J3" s="141"/>
      <c r="K3" s="141"/>
      <c r="L3" s="141"/>
      <c r="M3" s="141"/>
      <c r="N3" s="141"/>
      <c r="O3" s="141"/>
      <c r="P3" s="141"/>
      <c r="Q3" s="141"/>
      <c r="R3" s="141"/>
      <c r="S3" s="141"/>
      <c r="T3" s="137"/>
      <c r="W3" s="141"/>
      <c r="X3" s="141"/>
      <c r="Y3" s="141"/>
      <c r="Z3" s="141"/>
      <c r="AA3" s="140"/>
      <c r="AB3" s="140"/>
    </row>
    <row r="4" spans="1:28" ht="24" customHeight="1" x14ac:dyDescent="0.5">
      <c r="A4" s="137"/>
      <c r="B4" s="137"/>
      <c r="C4" s="137"/>
      <c r="D4" s="137"/>
      <c r="E4" s="137"/>
      <c r="F4" s="137"/>
      <c r="G4" s="137"/>
      <c r="H4" s="137"/>
      <c r="I4" s="137"/>
      <c r="J4" s="141"/>
      <c r="K4" s="141"/>
      <c r="L4" s="141"/>
      <c r="M4" s="141"/>
      <c r="N4" s="141"/>
      <c r="O4" s="141"/>
      <c r="P4" s="141"/>
      <c r="Q4" s="141"/>
      <c r="R4" s="141"/>
      <c r="S4" s="141"/>
      <c r="T4" s="137"/>
      <c r="W4" s="141"/>
      <c r="X4" s="141"/>
      <c r="Y4" s="141"/>
      <c r="Z4" s="141"/>
      <c r="AA4" s="140"/>
      <c r="AB4" s="140"/>
    </row>
    <row r="5" spans="1:28" ht="21.75" customHeight="1" thickBot="1" x14ac:dyDescent="0.9">
      <c r="A5" s="137"/>
      <c r="B5" s="142"/>
      <c r="G5" s="137"/>
      <c r="H5" s="137"/>
      <c r="I5" s="137"/>
      <c r="J5" s="137"/>
      <c r="K5" s="137"/>
      <c r="L5" s="137"/>
      <c r="M5" s="137"/>
      <c r="N5" s="137"/>
      <c r="O5" s="137"/>
      <c r="P5" s="143"/>
      <c r="Q5" s="144"/>
      <c r="R5" s="143"/>
      <c r="S5" s="145"/>
      <c r="T5" s="137"/>
      <c r="W5" s="143"/>
      <c r="X5" s="146"/>
      <c r="Y5" s="143"/>
      <c r="Z5" s="147"/>
      <c r="AA5" s="140"/>
      <c r="AB5" s="140"/>
    </row>
    <row r="6" spans="1:28" ht="21" customHeight="1" thickBot="1" x14ac:dyDescent="0.35">
      <c r="A6" s="235"/>
      <c r="B6" s="236" t="s">
        <v>205</v>
      </c>
      <c r="C6" s="281" t="s">
        <v>51</v>
      </c>
      <c r="D6" s="268"/>
      <c r="E6" s="269" t="s">
        <v>42</v>
      </c>
      <c r="F6" s="148" t="s">
        <v>93</v>
      </c>
      <c r="G6" s="137"/>
      <c r="H6" s="137"/>
      <c r="I6" s="137"/>
      <c r="J6" s="137"/>
      <c r="K6" s="137"/>
      <c r="L6" s="137"/>
      <c r="M6" s="137"/>
      <c r="N6" s="137"/>
      <c r="O6" s="137"/>
      <c r="P6" s="143"/>
      <c r="Q6" s="144"/>
      <c r="R6" s="143"/>
      <c r="S6" s="145"/>
      <c r="T6" s="137"/>
      <c r="W6" s="143"/>
      <c r="X6" s="146"/>
      <c r="Y6" s="143"/>
      <c r="Z6" s="147"/>
      <c r="AA6" s="140"/>
      <c r="AB6" s="140"/>
    </row>
    <row r="7" spans="1:28" ht="18" x14ac:dyDescent="0.3">
      <c r="A7" s="237" t="s">
        <v>4</v>
      </c>
      <c r="B7" s="238" t="s">
        <v>59</v>
      </c>
      <c r="C7" s="149">
        <v>0</v>
      </c>
      <c r="D7" s="270">
        <v>0</v>
      </c>
      <c r="E7" s="271">
        <f>SUM(C7)</f>
        <v>0</v>
      </c>
      <c r="F7" s="150"/>
      <c r="G7" s="137"/>
      <c r="H7" s="137"/>
      <c r="I7" s="137"/>
      <c r="J7" s="137"/>
      <c r="K7" s="137"/>
      <c r="L7" s="137"/>
      <c r="M7" s="137"/>
      <c r="N7" s="137"/>
      <c r="O7" s="137"/>
      <c r="P7" s="143"/>
      <c r="Q7" s="144"/>
      <c r="R7" s="143"/>
      <c r="S7" s="145"/>
      <c r="T7" s="137"/>
      <c r="W7" s="143"/>
      <c r="X7" s="146"/>
      <c r="Y7" s="143"/>
      <c r="Z7" s="147"/>
      <c r="AA7" s="140"/>
      <c r="AB7" s="140"/>
    </row>
    <row r="8" spans="1:28" ht="18" x14ac:dyDescent="0.3">
      <c r="A8" s="237" t="s">
        <v>4</v>
      </c>
      <c r="B8" s="237" t="s">
        <v>56</v>
      </c>
      <c r="C8" s="151">
        <v>0</v>
      </c>
      <c r="D8" s="272">
        <v>0</v>
      </c>
      <c r="E8" s="273">
        <f t="shared" ref="E8:E22" si="0">SUM(C8)</f>
        <v>0</v>
      </c>
      <c r="F8" s="152"/>
      <c r="G8" s="137"/>
      <c r="H8" s="137"/>
      <c r="I8" s="137"/>
      <c r="J8" s="137"/>
      <c r="K8" s="137"/>
      <c r="L8" s="137"/>
      <c r="M8" s="137"/>
      <c r="N8" s="137"/>
      <c r="O8" s="137"/>
      <c r="P8" s="143"/>
      <c r="Q8" s="144"/>
      <c r="R8" s="143"/>
      <c r="S8" s="145"/>
      <c r="T8" s="137"/>
      <c r="W8" s="143"/>
      <c r="X8" s="146"/>
      <c r="Y8" s="143"/>
      <c r="Z8" s="147"/>
      <c r="AA8" s="140"/>
      <c r="AB8" s="140"/>
    </row>
    <row r="9" spans="1:28" ht="21" customHeight="1" x14ac:dyDescent="0.3">
      <c r="A9" s="237" t="s">
        <v>4</v>
      </c>
      <c r="B9" s="237" t="s">
        <v>57</v>
      </c>
      <c r="C9" s="151">
        <v>0</v>
      </c>
      <c r="D9" s="272">
        <v>0</v>
      </c>
      <c r="E9" s="273">
        <f t="shared" si="0"/>
        <v>0</v>
      </c>
      <c r="F9" s="152"/>
      <c r="G9" s="137"/>
      <c r="H9" s="137"/>
      <c r="I9" s="137"/>
      <c r="J9" s="137"/>
      <c r="K9" s="137"/>
      <c r="L9" s="137"/>
      <c r="M9" s="137"/>
      <c r="N9" s="137"/>
      <c r="O9" s="137"/>
      <c r="P9" s="143"/>
      <c r="Q9" s="144"/>
      <c r="R9" s="143"/>
      <c r="S9" s="145"/>
      <c r="T9" s="137"/>
      <c r="W9" s="143"/>
      <c r="X9" s="146"/>
      <c r="Y9" s="143"/>
      <c r="Z9" s="147"/>
      <c r="AA9" s="140"/>
      <c r="AB9" s="140"/>
    </row>
    <row r="10" spans="1:28" ht="21" customHeight="1" x14ac:dyDescent="0.3">
      <c r="A10" s="237" t="s">
        <v>4</v>
      </c>
      <c r="B10" s="237" t="s">
        <v>60</v>
      </c>
      <c r="C10" s="151">
        <v>0</v>
      </c>
      <c r="D10" s="272">
        <v>0</v>
      </c>
      <c r="E10" s="273">
        <f t="shared" si="0"/>
        <v>0</v>
      </c>
      <c r="F10" s="152"/>
      <c r="G10" s="137"/>
      <c r="H10" s="137"/>
      <c r="I10" s="137"/>
      <c r="J10" s="137"/>
      <c r="K10" s="137"/>
      <c r="L10" s="137"/>
      <c r="M10" s="137"/>
      <c r="N10" s="137"/>
      <c r="O10" s="137"/>
      <c r="P10" s="143"/>
      <c r="Q10" s="144"/>
      <c r="R10" s="143"/>
      <c r="S10" s="145"/>
      <c r="T10" s="137"/>
      <c r="W10" s="143"/>
      <c r="X10" s="146"/>
      <c r="Y10" s="143"/>
      <c r="Z10" s="147"/>
      <c r="AA10" s="140"/>
      <c r="AB10" s="140"/>
    </row>
    <row r="11" spans="1:28" ht="21" customHeight="1" x14ac:dyDescent="0.3">
      <c r="A11" s="239" t="s">
        <v>5</v>
      </c>
      <c r="B11" s="239" t="s">
        <v>73</v>
      </c>
      <c r="C11" s="151">
        <v>0</v>
      </c>
      <c r="D11" s="272">
        <v>0</v>
      </c>
      <c r="E11" s="273">
        <f t="shared" si="0"/>
        <v>0</v>
      </c>
      <c r="F11" s="152"/>
      <c r="G11" s="137"/>
      <c r="H11" s="137"/>
      <c r="I11" s="137"/>
      <c r="J11" s="137"/>
      <c r="K11" s="137"/>
      <c r="L11" s="137"/>
      <c r="M11" s="137"/>
      <c r="N11" s="137"/>
      <c r="O11" s="137"/>
      <c r="P11" s="143"/>
      <c r="Q11" s="144"/>
      <c r="R11" s="143"/>
      <c r="S11" s="145"/>
      <c r="T11" s="137"/>
      <c r="W11" s="143"/>
      <c r="X11" s="146"/>
      <c r="Y11" s="143"/>
      <c r="Z11" s="147"/>
      <c r="AA11" s="140"/>
      <c r="AB11" s="140"/>
    </row>
    <row r="12" spans="1:28" ht="21" customHeight="1" x14ac:dyDescent="0.3">
      <c r="A12" s="239" t="s">
        <v>5</v>
      </c>
      <c r="B12" s="239" t="s">
        <v>72</v>
      </c>
      <c r="C12" s="151">
        <v>0</v>
      </c>
      <c r="D12" s="272">
        <v>0</v>
      </c>
      <c r="E12" s="273">
        <f t="shared" si="0"/>
        <v>0</v>
      </c>
      <c r="F12" s="152"/>
      <c r="G12" s="137"/>
      <c r="H12" s="137"/>
      <c r="I12" s="137"/>
      <c r="J12" s="137"/>
      <c r="K12" s="137"/>
      <c r="L12" s="137"/>
      <c r="M12" s="137"/>
      <c r="N12" s="137"/>
      <c r="O12" s="137"/>
      <c r="P12" s="143"/>
      <c r="Q12" s="144"/>
      <c r="R12" s="143"/>
      <c r="S12" s="145"/>
      <c r="T12" s="137"/>
      <c r="W12" s="143"/>
      <c r="X12" s="146"/>
      <c r="Y12" s="143"/>
      <c r="Z12" s="147"/>
      <c r="AA12" s="140"/>
      <c r="AB12" s="140"/>
    </row>
    <row r="13" spans="1:28" ht="21" customHeight="1" x14ac:dyDescent="0.3">
      <c r="A13" s="239" t="s">
        <v>5</v>
      </c>
      <c r="B13" s="239" t="s">
        <v>74</v>
      </c>
      <c r="C13" s="151">
        <v>0</v>
      </c>
      <c r="D13" s="272">
        <v>0</v>
      </c>
      <c r="E13" s="273">
        <f t="shared" si="0"/>
        <v>0</v>
      </c>
      <c r="F13" s="152"/>
      <c r="G13" s="137"/>
      <c r="H13" s="137"/>
      <c r="I13" s="137"/>
      <c r="J13" s="137"/>
      <c r="K13" s="137"/>
      <c r="L13" s="137"/>
      <c r="M13" s="137"/>
      <c r="N13" s="137"/>
      <c r="O13" s="137"/>
      <c r="P13" s="143"/>
      <c r="Q13" s="144"/>
      <c r="R13" s="143"/>
      <c r="S13" s="145"/>
      <c r="T13" s="137"/>
      <c r="W13" s="143"/>
      <c r="X13" s="146"/>
      <c r="Y13" s="143"/>
      <c r="Z13" s="147"/>
      <c r="AA13" s="140"/>
      <c r="AB13" s="140"/>
    </row>
    <row r="14" spans="1:28" ht="21" customHeight="1" x14ac:dyDescent="0.3">
      <c r="A14" s="239" t="s">
        <v>5</v>
      </c>
      <c r="B14" s="239" t="s">
        <v>107</v>
      </c>
      <c r="C14" s="151">
        <v>0</v>
      </c>
      <c r="D14" s="272">
        <v>0</v>
      </c>
      <c r="E14" s="273">
        <f t="shared" si="0"/>
        <v>0</v>
      </c>
      <c r="F14" s="152"/>
      <c r="G14" s="137"/>
      <c r="H14" s="137"/>
      <c r="I14" s="137"/>
      <c r="J14" s="137"/>
      <c r="K14" s="137"/>
      <c r="L14" s="137"/>
      <c r="M14" s="137"/>
      <c r="N14" s="137"/>
      <c r="O14" s="137"/>
      <c r="P14" s="143"/>
      <c r="Q14" s="144"/>
      <c r="R14" s="143"/>
      <c r="S14" s="145"/>
      <c r="T14" s="137"/>
      <c r="W14" s="143"/>
      <c r="X14" s="146"/>
      <c r="Y14" s="143"/>
      <c r="Z14" s="147"/>
      <c r="AA14" s="140"/>
      <c r="AB14" s="140"/>
    </row>
    <row r="15" spans="1:28" ht="21" customHeight="1" x14ac:dyDescent="0.3">
      <c r="A15" s="240" t="s">
        <v>6</v>
      </c>
      <c r="B15" s="240" t="s">
        <v>69</v>
      </c>
      <c r="C15" s="151">
        <v>0</v>
      </c>
      <c r="D15" s="272">
        <v>0</v>
      </c>
      <c r="E15" s="273">
        <f t="shared" si="0"/>
        <v>0</v>
      </c>
      <c r="F15" s="152"/>
      <c r="G15" s="137"/>
      <c r="H15" s="137"/>
      <c r="I15" s="137"/>
      <c r="J15" s="137"/>
      <c r="K15" s="137"/>
      <c r="L15" s="137"/>
      <c r="M15" s="137"/>
      <c r="N15" s="137"/>
      <c r="O15" s="137"/>
      <c r="P15" s="143"/>
      <c r="Q15" s="144"/>
      <c r="R15" s="143"/>
      <c r="S15" s="145"/>
      <c r="T15" s="137"/>
      <c r="W15" s="143"/>
      <c r="X15" s="146"/>
      <c r="Y15" s="143"/>
      <c r="Z15" s="147"/>
      <c r="AA15" s="140"/>
      <c r="AB15" s="140"/>
    </row>
    <row r="16" spans="1:28" ht="21" customHeight="1" x14ac:dyDescent="0.3">
      <c r="A16" s="240" t="s">
        <v>6</v>
      </c>
      <c r="B16" s="240" t="s">
        <v>68</v>
      </c>
      <c r="C16" s="151">
        <v>0</v>
      </c>
      <c r="D16" s="272">
        <v>0</v>
      </c>
      <c r="E16" s="273">
        <f t="shared" si="0"/>
        <v>0</v>
      </c>
      <c r="F16" s="152"/>
      <c r="G16" s="137"/>
      <c r="H16" s="137"/>
      <c r="I16" s="137"/>
      <c r="J16" s="137"/>
      <c r="K16" s="137"/>
      <c r="L16" s="137"/>
      <c r="M16" s="137"/>
      <c r="N16" s="137"/>
      <c r="O16" s="137"/>
      <c r="P16" s="143"/>
      <c r="Q16" s="144"/>
      <c r="R16" s="143"/>
      <c r="S16" s="145"/>
      <c r="T16" s="137"/>
      <c r="W16" s="143"/>
      <c r="X16" s="146"/>
      <c r="Y16" s="143"/>
      <c r="Z16" s="147"/>
      <c r="AA16" s="140"/>
      <c r="AB16" s="140"/>
    </row>
    <row r="17" spans="1:28" ht="21" customHeight="1" x14ac:dyDescent="0.3">
      <c r="A17" s="240" t="s">
        <v>6</v>
      </c>
      <c r="B17" s="240" t="s">
        <v>78</v>
      </c>
      <c r="C17" s="151">
        <v>0</v>
      </c>
      <c r="D17" s="272">
        <v>0</v>
      </c>
      <c r="E17" s="273">
        <f t="shared" si="0"/>
        <v>0</v>
      </c>
      <c r="F17" s="152"/>
      <c r="G17" s="137"/>
      <c r="H17" s="137"/>
      <c r="I17" s="137"/>
      <c r="J17" s="137"/>
      <c r="K17" s="137"/>
      <c r="L17" s="137"/>
      <c r="M17" s="137"/>
      <c r="N17" s="137"/>
      <c r="O17" s="137"/>
      <c r="P17" s="143"/>
      <c r="Q17" s="144"/>
      <c r="R17" s="143"/>
      <c r="S17" s="145"/>
      <c r="T17" s="137"/>
      <c r="W17" s="143"/>
      <c r="X17" s="146"/>
      <c r="Y17" s="143"/>
      <c r="Z17" s="147"/>
      <c r="AA17" s="140"/>
      <c r="AB17" s="140"/>
    </row>
    <row r="18" spans="1:28" ht="21" customHeight="1" x14ac:dyDescent="0.3">
      <c r="A18" s="240" t="s">
        <v>6</v>
      </c>
      <c r="B18" s="240" t="s">
        <v>77</v>
      </c>
      <c r="C18" s="151">
        <v>0</v>
      </c>
      <c r="D18" s="272">
        <v>0</v>
      </c>
      <c r="E18" s="273">
        <f t="shared" si="0"/>
        <v>0</v>
      </c>
      <c r="F18" s="152"/>
      <c r="G18" s="137"/>
      <c r="H18" s="137"/>
      <c r="I18" s="137"/>
      <c r="J18" s="137"/>
      <c r="K18" s="137"/>
      <c r="L18" s="137"/>
      <c r="M18" s="137"/>
      <c r="N18" s="137"/>
      <c r="O18" s="137"/>
      <c r="P18" s="143"/>
      <c r="Q18" s="144"/>
      <c r="R18" s="143"/>
      <c r="S18" s="145"/>
      <c r="T18" s="137"/>
      <c r="W18" s="143"/>
      <c r="X18" s="146"/>
      <c r="Y18" s="143"/>
      <c r="Z18" s="147"/>
      <c r="AA18" s="140"/>
      <c r="AB18" s="140"/>
    </row>
    <row r="19" spans="1:28" ht="21" customHeight="1" x14ac:dyDescent="0.3">
      <c r="A19" s="241" t="s">
        <v>7</v>
      </c>
      <c r="B19" s="241" t="s">
        <v>103</v>
      </c>
      <c r="C19" s="151">
        <v>0</v>
      </c>
      <c r="D19" s="272">
        <v>0</v>
      </c>
      <c r="E19" s="273">
        <f t="shared" si="0"/>
        <v>0</v>
      </c>
      <c r="F19" s="152"/>
      <c r="G19" s="137"/>
      <c r="H19" s="137"/>
      <c r="I19" s="137"/>
      <c r="J19" s="137"/>
      <c r="K19" s="137"/>
      <c r="L19" s="137"/>
      <c r="M19" s="137"/>
      <c r="N19" s="137"/>
      <c r="O19" s="137"/>
      <c r="P19" s="143"/>
      <c r="Q19" s="144"/>
      <c r="R19" s="143"/>
      <c r="S19" s="145"/>
      <c r="T19" s="137"/>
      <c r="W19" s="143"/>
      <c r="X19" s="146"/>
      <c r="Y19" s="143"/>
      <c r="Z19" s="147"/>
      <c r="AA19" s="140"/>
      <c r="AB19" s="140"/>
    </row>
    <row r="20" spans="1:28" ht="21" customHeight="1" x14ac:dyDescent="0.3">
      <c r="A20" s="241" t="s">
        <v>7</v>
      </c>
      <c r="B20" s="241" t="s">
        <v>104</v>
      </c>
      <c r="C20" s="151">
        <v>0</v>
      </c>
      <c r="D20" s="272">
        <v>0</v>
      </c>
      <c r="E20" s="273">
        <f t="shared" si="0"/>
        <v>0</v>
      </c>
      <c r="F20" s="152"/>
      <c r="G20" s="137"/>
      <c r="H20" s="137"/>
      <c r="I20" s="137"/>
      <c r="J20" s="137"/>
      <c r="K20" s="137"/>
      <c r="L20" s="137"/>
      <c r="M20" s="137"/>
      <c r="N20" s="137"/>
      <c r="O20" s="137"/>
      <c r="P20" s="143"/>
      <c r="Q20" s="144"/>
      <c r="R20" s="143"/>
      <c r="S20" s="145"/>
      <c r="T20" s="137"/>
      <c r="W20" s="143"/>
      <c r="X20" s="146"/>
      <c r="Y20" s="143"/>
      <c r="Z20" s="147"/>
      <c r="AA20" s="140"/>
      <c r="AB20" s="140"/>
    </row>
    <row r="21" spans="1:28" ht="21" customHeight="1" x14ac:dyDescent="0.3">
      <c r="A21" s="241" t="s">
        <v>7</v>
      </c>
      <c r="B21" s="241" t="s">
        <v>105</v>
      </c>
      <c r="C21" s="151">
        <v>0</v>
      </c>
      <c r="D21" s="272">
        <v>0</v>
      </c>
      <c r="E21" s="273">
        <f t="shared" si="0"/>
        <v>0</v>
      </c>
      <c r="F21" s="152"/>
      <c r="G21" s="137"/>
      <c r="H21" s="137"/>
      <c r="I21" s="137"/>
      <c r="J21" s="137"/>
      <c r="K21" s="137"/>
      <c r="L21" s="137"/>
      <c r="M21" s="137"/>
      <c r="N21" s="137"/>
      <c r="O21" s="137"/>
      <c r="P21" s="143"/>
      <c r="Q21" s="144"/>
      <c r="R21" s="143"/>
      <c r="S21" s="145"/>
      <c r="T21" s="137"/>
      <c r="W21" s="143"/>
      <c r="X21" s="146"/>
      <c r="Y21" s="143"/>
      <c r="Z21" s="147"/>
      <c r="AA21" s="140"/>
      <c r="AB21" s="140"/>
    </row>
    <row r="22" spans="1:28" ht="21" customHeight="1" thickBot="1" x14ac:dyDescent="0.35">
      <c r="A22" s="241" t="s">
        <v>7</v>
      </c>
      <c r="B22" s="241" t="s">
        <v>75</v>
      </c>
      <c r="C22" s="151">
        <v>0</v>
      </c>
      <c r="D22" s="272">
        <v>0</v>
      </c>
      <c r="E22" s="273">
        <f t="shared" si="0"/>
        <v>0</v>
      </c>
      <c r="F22" s="152"/>
      <c r="G22" s="137"/>
      <c r="H22" s="137"/>
      <c r="I22" s="137"/>
      <c r="J22" s="137"/>
      <c r="K22" s="137"/>
      <c r="L22" s="137"/>
      <c r="M22" s="137"/>
      <c r="N22" s="137"/>
      <c r="O22" s="137"/>
      <c r="P22" s="143"/>
      <c r="Q22" s="144"/>
      <c r="R22" s="143"/>
      <c r="S22" s="145"/>
      <c r="T22" s="137"/>
      <c r="W22" s="143"/>
      <c r="X22" s="146"/>
      <c r="Y22" s="143"/>
      <c r="Z22" s="147"/>
      <c r="AA22" s="140"/>
      <c r="AB22" s="140"/>
    </row>
    <row r="23" spans="1:28" ht="15" thickBot="1" x14ac:dyDescent="0.35">
      <c r="A23" s="235"/>
      <c r="B23" s="242" t="s">
        <v>41</v>
      </c>
      <c r="C23" s="283" t="s">
        <v>51</v>
      </c>
      <c r="D23" s="274" t="s">
        <v>37</v>
      </c>
      <c r="E23" s="275" t="s">
        <v>36</v>
      </c>
      <c r="F23" s="154"/>
      <c r="G23" s="137"/>
      <c r="H23" s="137"/>
      <c r="I23" s="137"/>
      <c r="J23" s="137"/>
      <c r="K23" s="137"/>
      <c r="L23" s="137"/>
      <c r="M23" s="137"/>
      <c r="N23" s="137"/>
      <c r="O23" s="137"/>
      <c r="P23" s="155"/>
      <c r="Q23" s="156"/>
      <c r="R23" s="137"/>
      <c r="S23" s="157"/>
      <c r="T23" s="137"/>
      <c r="W23" s="137"/>
      <c r="X23" s="137"/>
      <c r="Y23" s="158"/>
      <c r="Z23" s="159"/>
      <c r="AA23" s="140"/>
      <c r="AB23" s="140"/>
    </row>
    <row r="24" spans="1:28" x14ac:dyDescent="0.3">
      <c r="A24" s="243" t="s">
        <v>1</v>
      </c>
      <c r="B24" s="244" t="s">
        <v>124</v>
      </c>
      <c r="C24" s="160">
        <v>0</v>
      </c>
      <c r="D24" s="276">
        <v>2</v>
      </c>
      <c r="E24" s="277">
        <f>D24*C24</f>
        <v>0</v>
      </c>
      <c r="F24" s="161"/>
      <c r="G24" s="137"/>
      <c r="H24" s="137"/>
      <c r="I24" s="137"/>
      <c r="J24" s="137"/>
      <c r="K24" s="137"/>
      <c r="L24" s="137"/>
      <c r="M24" s="137"/>
      <c r="N24" s="137"/>
      <c r="O24" s="137"/>
      <c r="P24" s="155"/>
      <c r="Q24" s="156"/>
      <c r="R24" s="137"/>
      <c r="S24" s="157"/>
      <c r="T24" s="137"/>
      <c r="W24" s="137"/>
      <c r="X24" s="137"/>
      <c r="Y24" s="158"/>
      <c r="Z24" s="159"/>
      <c r="AA24" s="140"/>
      <c r="AB24" s="140"/>
    </row>
    <row r="25" spans="1:28" x14ac:dyDescent="0.3">
      <c r="A25" s="243" t="s">
        <v>2</v>
      </c>
      <c r="B25" s="245" t="s">
        <v>217</v>
      </c>
      <c r="C25" s="162">
        <v>0</v>
      </c>
      <c r="D25" s="276">
        <v>0.8</v>
      </c>
      <c r="E25" s="278">
        <f t="shared" ref="E25:E66" si="1">D25*C25</f>
        <v>0</v>
      </c>
      <c r="F25" s="163"/>
      <c r="G25" s="137"/>
      <c r="H25" s="137"/>
      <c r="I25" s="137"/>
      <c r="J25" s="137"/>
      <c r="K25" s="137"/>
      <c r="L25" s="137"/>
      <c r="M25" s="137"/>
      <c r="N25" s="137"/>
      <c r="O25" s="137"/>
      <c r="P25" s="155"/>
      <c r="Q25" s="156"/>
      <c r="R25" s="137"/>
      <c r="S25" s="157"/>
      <c r="T25" s="137"/>
      <c r="W25" s="137"/>
      <c r="X25" s="137"/>
      <c r="Y25" s="158"/>
      <c r="Z25" s="159"/>
      <c r="AA25" s="140"/>
      <c r="AB25" s="140"/>
    </row>
    <row r="26" spans="1:28" x14ac:dyDescent="0.3">
      <c r="A26" s="243" t="s">
        <v>3</v>
      </c>
      <c r="B26" s="245" t="s">
        <v>208</v>
      </c>
      <c r="C26" s="162">
        <v>0</v>
      </c>
      <c r="D26" s="276">
        <v>0.8</v>
      </c>
      <c r="E26" s="278">
        <f t="shared" si="1"/>
        <v>0</v>
      </c>
      <c r="F26" s="163"/>
      <c r="G26" s="137"/>
      <c r="H26" s="137"/>
      <c r="I26" s="137"/>
      <c r="J26" s="137"/>
      <c r="K26" s="137"/>
      <c r="L26" s="137"/>
      <c r="M26" s="137"/>
      <c r="N26" s="137"/>
      <c r="O26" s="137"/>
      <c r="P26" s="155"/>
      <c r="Q26" s="156"/>
      <c r="R26" s="137"/>
      <c r="S26" s="157"/>
      <c r="T26" s="137"/>
      <c r="W26" s="137"/>
      <c r="X26" s="137"/>
      <c r="Y26" s="158"/>
      <c r="Z26" s="159"/>
      <c r="AA26" s="140"/>
      <c r="AB26" s="140"/>
    </row>
    <row r="27" spans="1:28" ht="16.95" customHeight="1" x14ac:dyDescent="0.3">
      <c r="A27" s="243" t="s">
        <v>89</v>
      </c>
      <c r="B27" s="246" t="s">
        <v>125</v>
      </c>
      <c r="C27" s="162">
        <v>0</v>
      </c>
      <c r="D27" s="276">
        <v>0.6</v>
      </c>
      <c r="E27" s="278">
        <f t="shared" si="1"/>
        <v>0</v>
      </c>
      <c r="F27" s="163"/>
      <c r="G27" s="137"/>
      <c r="H27" s="137"/>
      <c r="I27" s="137"/>
      <c r="J27" s="137"/>
      <c r="K27" s="137"/>
      <c r="L27" s="137"/>
      <c r="M27" s="137"/>
      <c r="N27" s="137"/>
      <c r="O27" s="137"/>
      <c r="P27" s="155"/>
      <c r="Q27" s="156"/>
      <c r="R27" s="137"/>
      <c r="S27" s="157"/>
      <c r="T27" s="137"/>
      <c r="W27" s="137"/>
      <c r="X27" s="137"/>
      <c r="Y27" s="158"/>
      <c r="Z27" s="159"/>
      <c r="AA27" s="140"/>
      <c r="AB27" s="140"/>
    </row>
    <row r="28" spans="1:28" ht="16.2" customHeight="1" x14ac:dyDescent="0.3">
      <c r="A28" s="243" t="s">
        <v>9</v>
      </c>
      <c r="B28" s="246" t="s">
        <v>248</v>
      </c>
      <c r="C28" s="162">
        <v>0</v>
      </c>
      <c r="D28" s="276">
        <v>3</v>
      </c>
      <c r="E28" s="278">
        <f t="shared" si="1"/>
        <v>0</v>
      </c>
      <c r="F28" s="163"/>
      <c r="G28" s="137"/>
      <c r="H28" s="137"/>
      <c r="I28" s="137"/>
      <c r="J28" s="137"/>
      <c r="K28" s="137"/>
      <c r="L28" s="137"/>
      <c r="M28" s="137"/>
      <c r="N28" s="137"/>
      <c r="O28" s="137"/>
      <c r="P28" s="155"/>
      <c r="Q28" s="156"/>
      <c r="R28" s="137"/>
      <c r="S28" s="157"/>
      <c r="T28" s="137"/>
      <c r="W28" s="137"/>
      <c r="X28" s="137"/>
      <c r="Y28" s="158"/>
      <c r="Z28" s="159"/>
      <c r="AA28" s="140"/>
      <c r="AB28" s="140"/>
    </row>
    <row r="29" spans="1:28" ht="16.2" customHeight="1" x14ac:dyDescent="0.3">
      <c r="A29" s="243" t="s">
        <v>10</v>
      </c>
      <c r="B29" s="246" t="s">
        <v>126</v>
      </c>
      <c r="C29" s="162">
        <v>0</v>
      </c>
      <c r="D29" s="276">
        <v>0.7</v>
      </c>
      <c r="E29" s="278">
        <f t="shared" si="1"/>
        <v>0</v>
      </c>
      <c r="F29" s="163"/>
      <c r="G29" s="137"/>
      <c r="H29" s="137"/>
      <c r="I29" s="137"/>
      <c r="J29" s="137"/>
      <c r="K29" s="137"/>
      <c r="L29" s="137"/>
      <c r="M29" s="137"/>
      <c r="N29" s="137"/>
      <c r="O29" s="137"/>
      <c r="P29" s="155"/>
      <c r="Q29" s="156"/>
      <c r="R29" s="137"/>
      <c r="S29" s="157"/>
      <c r="T29" s="137"/>
      <c r="W29" s="137"/>
      <c r="X29" s="137"/>
      <c r="Y29" s="158"/>
      <c r="Z29" s="159"/>
      <c r="AA29" s="140"/>
      <c r="AB29" s="140"/>
    </row>
    <row r="30" spans="1:28" ht="15" customHeight="1" x14ac:dyDescent="0.3">
      <c r="A30" s="243" t="s">
        <v>11</v>
      </c>
      <c r="B30" s="246" t="s">
        <v>209</v>
      </c>
      <c r="C30" s="162">
        <v>0</v>
      </c>
      <c r="D30" s="276">
        <v>0.4</v>
      </c>
      <c r="E30" s="278">
        <f t="shared" si="1"/>
        <v>0</v>
      </c>
      <c r="F30" s="163"/>
      <c r="G30" s="137"/>
      <c r="H30" s="137"/>
      <c r="I30" s="137"/>
      <c r="J30" s="137"/>
      <c r="K30" s="137"/>
      <c r="L30" s="137"/>
      <c r="M30" s="137"/>
      <c r="N30" s="137"/>
      <c r="O30" s="137"/>
      <c r="P30" s="155"/>
      <c r="Q30" s="156"/>
      <c r="R30" s="137"/>
      <c r="S30" s="157"/>
      <c r="T30" s="137"/>
      <c r="W30" s="137"/>
      <c r="X30" s="137"/>
      <c r="Y30" s="158"/>
      <c r="Z30" s="159"/>
      <c r="AA30" s="140"/>
      <c r="AB30" s="140"/>
    </row>
    <row r="31" spans="1:28" ht="14.4" customHeight="1" x14ac:dyDescent="0.3">
      <c r="A31" s="243" t="s">
        <v>12</v>
      </c>
      <c r="B31" s="246" t="s">
        <v>210</v>
      </c>
      <c r="C31" s="162">
        <v>0</v>
      </c>
      <c r="D31" s="276">
        <v>0.4</v>
      </c>
      <c r="E31" s="278">
        <f t="shared" si="1"/>
        <v>0</v>
      </c>
      <c r="F31" s="163"/>
      <c r="G31" s="137"/>
      <c r="H31" s="137"/>
      <c r="I31" s="137"/>
      <c r="J31" s="137"/>
      <c r="K31" s="137"/>
      <c r="L31" s="137"/>
      <c r="M31" s="137"/>
      <c r="N31" s="137"/>
      <c r="O31" s="137"/>
      <c r="P31" s="155"/>
      <c r="Q31" s="156"/>
      <c r="R31" s="137"/>
      <c r="S31" s="157"/>
      <c r="T31" s="137"/>
      <c r="W31" s="137"/>
      <c r="X31" s="137"/>
      <c r="Y31" s="158"/>
      <c r="Z31" s="159"/>
      <c r="AA31" s="140"/>
      <c r="AB31" s="140"/>
    </row>
    <row r="32" spans="1:28" ht="14.4" customHeight="1" x14ac:dyDescent="0.3">
      <c r="A32" s="243" t="s">
        <v>13</v>
      </c>
      <c r="B32" s="246" t="s">
        <v>127</v>
      </c>
      <c r="C32" s="162">
        <v>0</v>
      </c>
      <c r="D32" s="276">
        <v>0.2</v>
      </c>
      <c r="E32" s="278">
        <f t="shared" si="1"/>
        <v>0</v>
      </c>
      <c r="F32" s="163"/>
      <c r="G32" s="137"/>
      <c r="H32" s="137"/>
      <c r="I32" s="137"/>
      <c r="J32" s="137"/>
      <c r="K32" s="137"/>
      <c r="L32" s="137"/>
      <c r="M32" s="137"/>
      <c r="N32" s="137"/>
      <c r="O32" s="137"/>
      <c r="P32" s="155"/>
      <c r="Q32" s="156"/>
      <c r="R32" s="137"/>
      <c r="S32" s="157"/>
      <c r="T32" s="137"/>
      <c r="W32" s="137"/>
      <c r="X32" s="137"/>
      <c r="Y32" s="158"/>
      <c r="Z32" s="159"/>
      <c r="AA32" s="140"/>
      <c r="AB32" s="140"/>
    </row>
    <row r="33" spans="1:28" x14ac:dyDescent="0.3">
      <c r="A33" s="243" t="s">
        <v>14</v>
      </c>
      <c r="B33" s="246" t="s">
        <v>249</v>
      </c>
      <c r="C33" s="162">
        <v>0</v>
      </c>
      <c r="D33" s="276">
        <v>1</v>
      </c>
      <c r="E33" s="278">
        <f t="shared" si="1"/>
        <v>0</v>
      </c>
      <c r="F33" s="163"/>
      <c r="G33" s="137"/>
      <c r="H33" s="137"/>
      <c r="I33" s="137"/>
      <c r="J33" s="137"/>
      <c r="K33" s="137"/>
      <c r="L33" s="137"/>
      <c r="M33" s="137"/>
      <c r="N33" s="137"/>
      <c r="O33" s="137"/>
      <c r="P33" s="155"/>
      <c r="Q33" s="156"/>
      <c r="R33" s="137"/>
      <c r="S33" s="157"/>
      <c r="T33" s="137"/>
      <c r="W33" s="137"/>
      <c r="X33" s="137"/>
      <c r="Y33" s="158"/>
      <c r="Z33" s="159"/>
      <c r="AA33" s="140"/>
      <c r="AB33" s="140"/>
    </row>
    <row r="34" spans="1:28" x14ac:dyDescent="0.3">
      <c r="A34" s="247" t="s">
        <v>15</v>
      </c>
      <c r="B34" s="248" t="s">
        <v>128</v>
      </c>
      <c r="C34" s="162">
        <v>0</v>
      </c>
      <c r="D34" s="276">
        <v>0.7</v>
      </c>
      <c r="E34" s="278">
        <f>D34*C34</f>
        <v>0</v>
      </c>
      <c r="F34" s="163"/>
      <c r="G34" s="137"/>
      <c r="H34" s="137"/>
      <c r="I34" s="137"/>
      <c r="J34" s="137"/>
      <c r="K34" s="137"/>
      <c r="L34" s="137"/>
      <c r="M34" s="137"/>
      <c r="N34" s="137"/>
      <c r="O34" s="137"/>
      <c r="P34" s="155"/>
      <c r="Q34" s="156"/>
      <c r="R34" s="137"/>
      <c r="S34" s="157"/>
      <c r="T34" s="137"/>
    </row>
    <row r="35" spans="1:28" x14ac:dyDescent="0.3">
      <c r="A35" s="247" t="s">
        <v>16</v>
      </c>
      <c r="B35" s="249" t="s">
        <v>111</v>
      </c>
      <c r="C35" s="162">
        <v>0</v>
      </c>
      <c r="D35" s="276">
        <v>0.5</v>
      </c>
      <c r="E35" s="278">
        <f>D35*C35</f>
        <v>0</v>
      </c>
      <c r="F35" s="163"/>
      <c r="G35" s="137"/>
      <c r="H35" s="137"/>
      <c r="I35" s="137"/>
      <c r="J35" s="137"/>
      <c r="K35" s="137"/>
      <c r="L35" s="137"/>
      <c r="M35" s="137"/>
      <c r="N35" s="137"/>
      <c r="O35" s="137"/>
      <c r="P35" s="155"/>
      <c r="Q35" s="156"/>
      <c r="R35" s="137"/>
      <c r="S35" s="157"/>
      <c r="T35" s="137"/>
    </row>
    <row r="36" spans="1:28" x14ac:dyDescent="0.3">
      <c r="A36" s="247" t="s">
        <v>17</v>
      </c>
      <c r="B36" s="248" t="s">
        <v>99</v>
      </c>
      <c r="C36" s="162">
        <v>0</v>
      </c>
      <c r="D36" s="276">
        <v>0.5</v>
      </c>
      <c r="E36" s="278">
        <f>D36*C36</f>
        <v>0</v>
      </c>
      <c r="F36" s="163"/>
      <c r="G36" s="137"/>
      <c r="H36" s="137"/>
      <c r="I36" s="137"/>
      <c r="J36" s="137"/>
      <c r="K36" s="137"/>
      <c r="L36" s="137"/>
      <c r="M36" s="137"/>
      <c r="N36" s="137"/>
      <c r="O36" s="137"/>
      <c r="P36" s="155"/>
      <c r="Q36" s="156"/>
      <c r="R36" s="137"/>
      <c r="S36" s="157"/>
      <c r="T36" s="137"/>
    </row>
    <row r="37" spans="1:28" x14ac:dyDescent="0.3">
      <c r="A37" s="247" t="s">
        <v>18</v>
      </c>
      <c r="B37" s="248" t="s">
        <v>100</v>
      </c>
      <c r="C37" s="162">
        <v>0</v>
      </c>
      <c r="D37" s="276">
        <v>0.3</v>
      </c>
      <c r="E37" s="278">
        <f>D37*C37</f>
        <v>0</v>
      </c>
      <c r="F37" s="163"/>
      <c r="G37" s="137"/>
      <c r="H37" s="137"/>
      <c r="I37" s="137"/>
      <c r="J37" s="137"/>
      <c r="K37" s="137"/>
      <c r="L37" s="137"/>
      <c r="M37" s="137"/>
      <c r="N37" s="137"/>
      <c r="O37" s="137"/>
      <c r="P37" s="155"/>
      <c r="Q37" s="156"/>
      <c r="R37" s="137"/>
      <c r="S37" s="157"/>
      <c r="T37" s="137"/>
    </row>
    <row r="38" spans="1:28" x14ac:dyDescent="0.3">
      <c r="A38" s="247" t="s">
        <v>19</v>
      </c>
      <c r="B38" s="248" t="s">
        <v>101</v>
      </c>
      <c r="C38" s="162">
        <v>0</v>
      </c>
      <c r="D38" s="276">
        <v>1</v>
      </c>
      <c r="E38" s="278">
        <f t="shared" ref="E38:E52" si="2">D38*C38</f>
        <v>0</v>
      </c>
      <c r="F38" s="163"/>
      <c r="G38" s="137"/>
      <c r="H38" s="137"/>
      <c r="I38" s="137"/>
      <c r="J38" s="137"/>
      <c r="K38" s="137"/>
      <c r="L38" s="137"/>
      <c r="M38" s="137"/>
      <c r="N38" s="137"/>
      <c r="O38" s="137"/>
      <c r="P38" s="155"/>
      <c r="Q38" s="156"/>
      <c r="R38" s="137"/>
      <c r="S38" s="157"/>
      <c r="T38" s="137"/>
    </row>
    <row r="39" spans="1:28" x14ac:dyDescent="0.3">
      <c r="A39" s="247" t="s">
        <v>90</v>
      </c>
      <c r="B39" s="248" t="s">
        <v>102</v>
      </c>
      <c r="C39" s="162">
        <v>0</v>
      </c>
      <c r="D39" s="276">
        <v>0.2</v>
      </c>
      <c r="E39" s="278">
        <f t="shared" si="2"/>
        <v>0</v>
      </c>
      <c r="F39" s="163"/>
      <c r="G39" s="137"/>
      <c r="H39" s="137"/>
      <c r="I39" s="137"/>
      <c r="J39" s="137"/>
      <c r="K39" s="137"/>
      <c r="L39" s="137"/>
      <c r="M39" s="137"/>
      <c r="N39" s="137"/>
      <c r="O39" s="137"/>
      <c r="P39" s="155"/>
      <c r="Q39" s="156"/>
      <c r="R39" s="137"/>
      <c r="S39" s="157"/>
      <c r="T39" s="137"/>
    </row>
    <row r="40" spans="1:28" x14ac:dyDescent="0.3">
      <c r="A40" s="247" t="s">
        <v>20</v>
      </c>
      <c r="B40" s="249" t="s">
        <v>250</v>
      </c>
      <c r="C40" s="162">
        <v>0</v>
      </c>
      <c r="D40" s="276">
        <v>0.5</v>
      </c>
      <c r="E40" s="278">
        <f t="shared" si="2"/>
        <v>0</v>
      </c>
      <c r="F40" s="163"/>
      <c r="G40" s="137"/>
      <c r="H40" s="137"/>
      <c r="I40" s="137"/>
      <c r="J40" s="137"/>
      <c r="K40" s="137"/>
      <c r="L40" s="137"/>
      <c r="M40" s="137"/>
      <c r="N40" s="137"/>
      <c r="O40" s="137"/>
    </row>
    <row r="41" spans="1:28" x14ac:dyDescent="0.3">
      <c r="A41" s="250" t="s">
        <v>21</v>
      </c>
      <c r="B41" s="251" t="s">
        <v>112</v>
      </c>
      <c r="C41" s="162">
        <v>0</v>
      </c>
      <c r="D41" s="276">
        <v>0.7</v>
      </c>
      <c r="E41" s="278">
        <f t="shared" si="2"/>
        <v>0</v>
      </c>
      <c r="F41" s="164"/>
      <c r="G41" s="137"/>
      <c r="H41" s="137"/>
      <c r="I41" s="137"/>
      <c r="J41" s="137"/>
      <c r="K41" s="137"/>
      <c r="L41" s="137"/>
      <c r="M41" s="137"/>
      <c r="N41" s="137"/>
      <c r="O41" s="137"/>
      <c r="P41" s="155"/>
      <c r="Q41" s="156"/>
      <c r="R41" s="137"/>
      <c r="S41" s="157"/>
      <c r="T41" s="137"/>
      <c r="U41" s="165"/>
      <c r="V41" s="165"/>
      <c r="W41" s="137"/>
      <c r="X41" s="137"/>
      <c r="Y41" s="138"/>
      <c r="Z41" s="166"/>
      <c r="AA41" s="140"/>
      <c r="AB41" s="140"/>
    </row>
    <row r="42" spans="1:28" x14ac:dyDescent="0.3">
      <c r="A42" s="250" t="s">
        <v>22</v>
      </c>
      <c r="B42" s="252" t="s">
        <v>113</v>
      </c>
      <c r="C42" s="162">
        <v>0</v>
      </c>
      <c r="D42" s="276">
        <v>0.5</v>
      </c>
      <c r="E42" s="278">
        <f t="shared" si="2"/>
        <v>0</v>
      </c>
      <c r="F42" s="164"/>
      <c r="G42" s="137"/>
      <c r="H42" s="137"/>
      <c r="I42" s="137"/>
      <c r="J42" s="137"/>
      <c r="K42" s="137"/>
      <c r="L42" s="137"/>
      <c r="M42" s="137"/>
      <c r="N42" s="137"/>
      <c r="O42" s="137"/>
      <c r="P42" s="155"/>
      <c r="Q42" s="156"/>
      <c r="R42" s="137"/>
      <c r="S42" s="157"/>
      <c r="T42" s="137"/>
      <c r="U42" s="165"/>
      <c r="V42" s="165"/>
      <c r="W42" s="137"/>
      <c r="X42" s="137"/>
      <c r="Y42" s="137"/>
      <c r="Z42" s="137"/>
      <c r="AA42" s="140"/>
      <c r="AB42" s="140"/>
    </row>
    <row r="43" spans="1:28" x14ac:dyDescent="0.3">
      <c r="A43" s="250" t="s">
        <v>23</v>
      </c>
      <c r="B43" s="251" t="s">
        <v>114</v>
      </c>
      <c r="C43" s="162">
        <v>0</v>
      </c>
      <c r="D43" s="276">
        <v>0.5</v>
      </c>
      <c r="E43" s="278">
        <f t="shared" si="2"/>
        <v>0</v>
      </c>
      <c r="F43" s="164"/>
      <c r="G43" s="137"/>
      <c r="H43" s="137"/>
      <c r="I43" s="137"/>
      <c r="J43" s="137"/>
      <c r="K43" s="137"/>
      <c r="L43" s="137"/>
      <c r="M43" s="137"/>
      <c r="N43" s="137"/>
      <c r="O43" s="137"/>
      <c r="P43" s="155"/>
      <c r="Q43" s="156"/>
      <c r="R43" s="137"/>
      <c r="S43" s="157"/>
      <c r="T43" s="137"/>
      <c r="U43" s="165"/>
      <c r="V43" s="165"/>
      <c r="W43" s="140"/>
      <c r="X43" s="140"/>
      <c r="Y43" s="140"/>
      <c r="Z43" s="140"/>
      <c r="AA43" s="140"/>
      <c r="AB43" s="140"/>
    </row>
    <row r="44" spans="1:28" x14ac:dyDescent="0.3">
      <c r="A44" s="250" t="s">
        <v>24</v>
      </c>
      <c r="B44" s="253" t="s">
        <v>115</v>
      </c>
      <c r="C44" s="162">
        <v>0</v>
      </c>
      <c r="D44" s="276">
        <v>0.7</v>
      </c>
      <c r="E44" s="278">
        <f t="shared" si="2"/>
        <v>0</v>
      </c>
      <c r="F44" s="164"/>
      <c r="G44" s="137"/>
      <c r="H44" s="137"/>
      <c r="I44" s="137"/>
      <c r="J44" s="137"/>
      <c r="K44" s="137"/>
      <c r="L44" s="137"/>
      <c r="M44" s="137"/>
      <c r="N44" s="137"/>
      <c r="O44" s="137"/>
      <c r="P44" s="155"/>
      <c r="Q44" s="156"/>
      <c r="R44" s="137"/>
      <c r="S44" s="157"/>
      <c r="T44" s="137"/>
      <c r="W44" s="140"/>
      <c r="X44" s="140"/>
      <c r="Y44" s="140"/>
      <c r="Z44" s="140"/>
      <c r="AA44" s="140"/>
      <c r="AB44" s="140"/>
    </row>
    <row r="45" spans="1:28" ht="18" customHeight="1" x14ac:dyDescent="0.3">
      <c r="A45" s="250" t="s">
        <v>25</v>
      </c>
      <c r="B45" s="254" t="s">
        <v>177</v>
      </c>
      <c r="C45" s="162">
        <v>0</v>
      </c>
      <c r="D45" s="276">
        <v>1</v>
      </c>
      <c r="E45" s="278">
        <f t="shared" si="2"/>
        <v>0</v>
      </c>
      <c r="F45" s="164"/>
      <c r="G45" s="137"/>
      <c r="H45" s="137"/>
      <c r="I45" s="137"/>
      <c r="J45" s="137"/>
      <c r="K45" s="137"/>
      <c r="L45" s="137"/>
      <c r="M45" s="137"/>
      <c r="N45" s="137"/>
      <c r="O45" s="137"/>
      <c r="P45" s="155"/>
      <c r="Q45" s="156"/>
      <c r="R45" s="137"/>
      <c r="S45" s="157"/>
      <c r="T45" s="137"/>
    </row>
    <row r="46" spans="1:28" ht="18" customHeight="1" x14ac:dyDescent="0.3">
      <c r="A46" s="250" t="s">
        <v>26</v>
      </c>
      <c r="B46" s="254" t="s">
        <v>251</v>
      </c>
      <c r="C46" s="162">
        <v>0</v>
      </c>
      <c r="D46" s="276">
        <v>0.2</v>
      </c>
      <c r="E46" s="278">
        <f t="shared" si="2"/>
        <v>0</v>
      </c>
      <c r="F46" s="164"/>
      <c r="G46" s="137"/>
      <c r="H46" s="137"/>
      <c r="I46" s="137"/>
      <c r="J46" s="137"/>
      <c r="K46" s="137"/>
      <c r="L46" s="137"/>
      <c r="M46" s="137"/>
      <c r="N46" s="137"/>
      <c r="O46" s="137"/>
      <c r="P46" s="155"/>
      <c r="Q46" s="156"/>
      <c r="R46" s="137"/>
      <c r="S46" s="157"/>
      <c r="T46" s="137"/>
    </row>
    <row r="47" spans="1:28" x14ac:dyDescent="0.3">
      <c r="A47" s="255" t="s">
        <v>27</v>
      </c>
      <c r="B47" s="256" t="s">
        <v>95</v>
      </c>
      <c r="C47" s="162">
        <v>0</v>
      </c>
      <c r="D47" s="276">
        <v>0.6</v>
      </c>
      <c r="E47" s="278">
        <f t="shared" si="2"/>
        <v>0</v>
      </c>
      <c r="F47" s="163"/>
      <c r="G47" s="137"/>
      <c r="H47" s="137"/>
      <c r="I47" s="137"/>
      <c r="J47" s="137"/>
      <c r="K47" s="137"/>
      <c r="L47" s="137"/>
      <c r="M47" s="137"/>
      <c r="N47" s="137"/>
      <c r="O47" s="137"/>
      <c r="P47" s="155"/>
      <c r="Q47" s="156"/>
      <c r="R47" s="137"/>
      <c r="S47" s="157"/>
      <c r="T47" s="137"/>
      <c r="W47" s="137"/>
      <c r="X47" s="137"/>
      <c r="Y47" s="158"/>
      <c r="Z47" s="159"/>
      <c r="AA47" s="140"/>
      <c r="AB47" s="140"/>
    </row>
    <row r="48" spans="1:28" x14ac:dyDescent="0.3">
      <c r="A48" s="255" t="s">
        <v>28</v>
      </c>
      <c r="B48" s="256" t="s">
        <v>96</v>
      </c>
      <c r="C48" s="162">
        <v>0</v>
      </c>
      <c r="D48" s="276">
        <v>0.4</v>
      </c>
      <c r="E48" s="278">
        <f t="shared" si="2"/>
        <v>0</v>
      </c>
      <c r="F48" s="163"/>
      <c r="G48" s="137"/>
      <c r="H48" s="137"/>
      <c r="I48" s="137"/>
      <c r="J48" s="137"/>
      <c r="K48" s="137"/>
      <c r="L48" s="137"/>
      <c r="M48" s="137"/>
      <c r="N48" s="137"/>
      <c r="O48" s="137"/>
      <c r="P48" s="155"/>
      <c r="Q48" s="156"/>
      <c r="R48" s="137"/>
      <c r="S48" s="157"/>
      <c r="T48" s="137"/>
      <c r="W48" s="137"/>
      <c r="X48" s="137"/>
      <c r="Y48" s="158"/>
      <c r="Z48" s="159"/>
      <c r="AA48" s="140"/>
      <c r="AB48" s="140"/>
    </row>
    <row r="49" spans="1:32" x14ac:dyDescent="0.3">
      <c r="A49" s="255" t="s">
        <v>29</v>
      </c>
      <c r="B49" s="256" t="s">
        <v>97</v>
      </c>
      <c r="C49" s="162">
        <v>0</v>
      </c>
      <c r="D49" s="276">
        <v>0.2</v>
      </c>
      <c r="E49" s="278">
        <f t="shared" si="2"/>
        <v>0</v>
      </c>
      <c r="F49" s="163"/>
      <c r="G49" s="137"/>
      <c r="H49" s="137"/>
      <c r="I49" s="137"/>
      <c r="J49" s="137"/>
      <c r="K49" s="137"/>
      <c r="L49" s="137"/>
      <c r="M49" s="137"/>
      <c r="N49" s="137"/>
      <c r="O49" s="137"/>
      <c r="P49" s="155"/>
      <c r="Q49" s="156"/>
      <c r="R49" s="137"/>
      <c r="S49" s="157"/>
      <c r="T49" s="137"/>
      <c r="W49" s="137"/>
      <c r="X49" s="137"/>
      <c r="Y49" s="158"/>
      <c r="Z49" s="159"/>
      <c r="AA49" s="140"/>
      <c r="AB49" s="140"/>
    </row>
    <row r="50" spans="1:32" x14ac:dyDescent="0.3">
      <c r="A50" s="255" t="s">
        <v>30</v>
      </c>
      <c r="B50" s="257" t="s">
        <v>67</v>
      </c>
      <c r="C50" s="162">
        <v>0</v>
      </c>
      <c r="D50" s="276">
        <v>0.5</v>
      </c>
      <c r="E50" s="278">
        <f t="shared" si="2"/>
        <v>0</v>
      </c>
      <c r="F50" s="163"/>
      <c r="G50" s="137"/>
      <c r="H50" s="137"/>
      <c r="I50" s="137"/>
      <c r="J50" s="137"/>
      <c r="K50" s="137"/>
      <c r="L50" s="137"/>
      <c r="M50" s="137"/>
      <c r="N50" s="137"/>
      <c r="O50" s="137"/>
      <c r="P50" s="155"/>
      <c r="Q50" s="156"/>
      <c r="R50" s="137"/>
      <c r="S50" s="157"/>
      <c r="T50" s="137"/>
      <c r="W50" s="137"/>
      <c r="X50" s="137"/>
      <c r="Y50" s="158"/>
      <c r="Z50" s="159"/>
      <c r="AA50" s="140"/>
      <c r="AB50" s="140"/>
    </row>
    <row r="51" spans="1:32" x14ac:dyDescent="0.3">
      <c r="A51" s="255" t="s">
        <v>31</v>
      </c>
      <c r="B51" s="256" t="s">
        <v>252</v>
      </c>
      <c r="C51" s="162">
        <v>0</v>
      </c>
      <c r="D51" s="276">
        <v>0.5</v>
      </c>
      <c r="E51" s="278">
        <f t="shared" si="2"/>
        <v>0</v>
      </c>
      <c r="F51" s="163"/>
      <c r="G51" s="137"/>
      <c r="H51" s="137"/>
      <c r="I51" s="137"/>
      <c r="J51" s="137"/>
      <c r="K51" s="137"/>
      <c r="L51" s="137"/>
      <c r="M51" s="137"/>
      <c r="N51" s="137"/>
      <c r="O51" s="137"/>
      <c r="P51" s="155"/>
      <c r="Q51" s="156"/>
      <c r="R51" s="137"/>
      <c r="S51" s="157"/>
      <c r="T51" s="137"/>
      <c r="W51" s="137"/>
      <c r="X51" s="137"/>
      <c r="Y51" s="158"/>
      <c r="Z51" s="159"/>
      <c r="AA51" s="140"/>
      <c r="AB51" s="140"/>
    </row>
    <row r="52" spans="1:32" x14ac:dyDescent="0.3">
      <c r="A52" s="258" t="s">
        <v>32</v>
      </c>
      <c r="B52" s="259" t="s">
        <v>43</v>
      </c>
      <c r="C52" s="162">
        <v>0</v>
      </c>
      <c r="D52" s="276">
        <v>1.3</v>
      </c>
      <c r="E52" s="278">
        <f t="shared" si="2"/>
        <v>0</v>
      </c>
      <c r="F52" s="164"/>
      <c r="G52" s="137"/>
      <c r="H52" s="137"/>
      <c r="I52" s="137"/>
      <c r="J52" s="137"/>
      <c r="K52" s="137"/>
      <c r="L52" s="137"/>
      <c r="M52" s="137"/>
      <c r="N52" s="137"/>
      <c r="O52" s="137"/>
      <c r="P52" s="155"/>
      <c r="Q52" s="156"/>
      <c r="R52" s="137"/>
      <c r="S52" s="157"/>
      <c r="T52" s="137"/>
      <c r="W52" s="137"/>
      <c r="X52" s="137"/>
      <c r="Y52" s="158"/>
      <c r="Z52" s="159"/>
      <c r="AA52" s="140"/>
      <c r="AB52" s="140"/>
    </row>
    <row r="53" spans="1:32" x14ac:dyDescent="0.3">
      <c r="A53" s="258" t="s">
        <v>33</v>
      </c>
      <c r="B53" s="259" t="s">
        <v>66</v>
      </c>
      <c r="C53" s="162">
        <v>0</v>
      </c>
      <c r="D53" s="276">
        <v>0.8</v>
      </c>
      <c r="E53" s="278">
        <f t="shared" si="1"/>
        <v>0</v>
      </c>
      <c r="F53" s="164"/>
      <c r="G53" s="137"/>
      <c r="H53" s="137"/>
      <c r="I53" s="137"/>
      <c r="J53" s="137"/>
      <c r="K53" s="137"/>
      <c r="L53" s="137"/>
      <c r="M53" s="137"/>
      <c r="N53" s="137"/>
      <c r="O53" s="137"/>
      <c r="P53" s="155"/>
      <c r="Q53" s="156"/>
      <c r="R53" s="137"/>
      <c r="S53" s="157"/>
      <c r="T53" s="137"/>
      <c r="W53" s="137"/>
      <c r="X53" s="137"/>
      <c r="Y53" s="158"/>
      <c r="Z53" s="159"/>
      <c r="AA53" s="140"/>
      <c r="AB53" s="140"/>
    </row>
    <row r="54" spans="1:32" x14ac:dyDescent="0.3">
      <c r="A54" s="258" t="s">
        <v>34</v>
      </c>
      <c r="B54" s="259" t="s">
        <v>81</v>
      </c>
      <c r="C54" s="162">
        <v>0</v>
      </c>
      <c r="D54" s="276">
        <v>2</v>
      </c>
      <c r="E54" s="278">
        <f t="shared" si="1"/>
        <v>0</v>
      </c>
      <c r="F54" s="164"/>
      <c r="G54" s="137"/>
      <c r="H54" s="137"/>
      <c r="I54" s="137"/>
      <c r="J54" s="137"/>
      <c r="K54" s="137"/>
      <c r="L54" s="137"/>
      <c r="M54" s="137"/>
      <c r="N54" s="137"/>
      <c r="O54" s="137"/>
      <c r="P54" s="155"/>
      <c r="Q54" s="156"/>
      <c r="R54" s="137"/>
      <c r="S54" s="157"/>
      <c r="T54" s="137"/>
      <c r="W54" s="137"/>
      <c r="X54" s="137"/>
      <c r="Y54" s="158"/>
      <c r="Z54" s="159"/>
      <c r="AA54" s="140"/>
      <c r="AB54" s="140"/>
    </row>
    <row r="55" spans="1:32" ht="17.25" customHeight="1" x14ac:dyDescent="0.3">
      <c r="A55" s="260" t="s">
        <v>35</v>
      </c>
      <c r="B55" s="261" t="s">
        <v>131</v>
      </c>
      <c r="C55" s="162">
        <v>0</v>
      </c>
      <c r="D55" s="276">
        <v>1</v>
      </c>
      <c r="E55" s="278">
        <f t="shared" si="1"/>
        <v>0</v>
      </c>
      <c r="F55" s="164"/>
      <c r="G55" s="137"/>
      <c r="H55" s="137"/>
      <c r="I55" s="137"/>
      <c r="J55" s="137"/>
      <c r="K55" s="137"/>
      <c r="L55" s="137"/>
      <c r="M55" s="137"/>
      <c r="N55" s="137"/>
      <c r="O55" s="137"/>
      <c r="P55" s="155"/>
      <c r="Q55" s="156"/>
      <c r="R55" s="137"/>
      <c r="S55" s="157"/>
      <c r="T55" s="137"/>
    </row>
    <row r="56" spans="1:32" ht="16.5" customHeight="1" x14ac:dyDescent="0.3">
      <c r="A56" s="260" t="s">
        <v>52</v>
      </c>
      <c r="B56" s="261" t="s">
        <v>132</v>
      </c>
      <c r="C56" s="162">
        <v>0</v>
      </c>
      <c r="D56" s="276">
        <v>0.7</v>
      </c>
      <c r="E56" s="278">
        <f t="shared" si="1"/>
        <v>0</v>
      </c>
      <c r="F56" s="164"/>
      <c r="G56" s="137"/>
      <c r="H56" s="137"/>
      <c r="I56" s="137"/>
      <c r="J56" s="137"/>
      <c r="K56" s="137"/>
      <c r="L56" s="137"/>
      <c r="M56" s="137"/>
      <c r="N56" s="137"/>
      <c r="O56" s="137"/>
      <c r="P56" s="155"/>
      <c r="Q56" s="156"/>
      <c r="R56" s="137"/>
      <c r="S56" s="157"/>
      <c r="T56" s="137"/>
    </row>
    <row r="57" spans="1:32" x14ac:dyDescent="0.3">
      <c r="A57" s="260" t="s">
        <v>53</v>
      </c>
      <c r="B57" s="261" t="s">
        <v>133</v>
      </c>
      <c r="C57" s="162">
        <v>0</v>
      </c>
      <c r="D57" s="276">
        <v>0.5</v>
      </c>
      <c r="E57" s="278">
        <f t="shared" si="1"/>
        <v>0</v>
      </c>
      <c r="F57" s="164"/>
      <c r="G57" s="137"/>
      <c r="H57" s="137"/>
      <c r="I57" s="137"/>
      <c r="J57" s="137"/>
      <c r="K57" s="137"/>
      <c r="L57" s="137"/>
      <c r="M57" s="137"/>
      <c r="N57" s="137"/>
      <c r="O57" s="137"/>
      <c r="P57" s="155"/>
      <c r="Q57" s="156"/>
      <c r="R57" s="137"/>
      <c r="S57" s="157"/>
      <c r="T57" s="137"/>
    </row>
    <row r="58" spans="1:32" ht="15" customHeight="1" x14ac:dyDescent="0.3">
      <c r="A58" s="260" t="s">
        <v>64</v>
      </c>
      <c r="B58" s="261" t="s">
        <v>116</v>
      </c>
      <c r="C58" s="162">
        <v>0</v>
      </c>
      <c r="D58" s="276">
        <v>0.8</v>
      </c>
      <c r="E58" s="278">
        <f t="shared" si="1"/>
        <v>0</v>
      </c>
      <c r="F58" s="164"/>
      <c r="G58" s="137"/>
      <c r="H58" s="137"/>
      <c r="I58" s="137"/>
      <c r="J58" s="137"/>
      <c r="K58" s="137"/>
      <c r="L58" s="137"/>
      <c r="M58" s="137"/>
      <c r="N58" s="137"/>
      <c r="O58" s="137"/>
      <c r="P58" s="155"/>
      <c r="Q58" s="156"/>
      <c r="R58" s="137"/>
      <c r="S58" s="157"/>
      <c r="T58" s="137"/>
    </row>
    <row r="59" spans="1:32" x14ac:dyDescent="0.3">
      <c r="A59" s="260" t="s">
        <v>118</v>
      </c>
      <c r="B59" s="261" t="s">
        <v>259</v>
      </c>
      <c r="C59" s="162">
        <v>0</v>
      </c>
      <c r="D59" s="276">
        <v>3</v>
      </c>
      <c r="E59" s="278">
        <f t="shared" si="1"/>
        <v>0</v>
      </c>
      <c r="F59" s="164"/>
      <c r="G59" s="137"/>
      <c r="H59" s="137"/>
      <c r="I59" s="137"/>
      <c r="J59" s="137"/>
      <c r="K59" s="137"/>
      <c r="L59" s="137"/>
      <c r="M59" s="137"/>
      <c r="N59" s="137"/>
      <c r="O59" s="137"/>
      <c r="P59" s="155"/>
      <c r="Q59" s="156"/>
      <c r="R59" s="137"/>
      <c r="S59" s="157"/>
      <c r="T59" s="137"/>
    </row>
    <row r="60" spans="1:32" x14ac:dyDescent="0.3">
      <c r="A60" s="260" t="s">
        <v>119</v>
      </c>
      <c r="B60" s="261" t="s">
        <v>266</v>
      </c>
      <c r="C60" s="162">
        <v>0</v>
      </c>
      <c r="D60" s="276">
        <v>0.5</v>
      </c>
      <c r="E60" s="278">
        <f t="shared" si="1"/>
        <v>0</v>
      </c>
      <c r="F60" s="164"/>
      <c r="G60" s="137"/>
      <c r="H60" s="137"/>
      <c r="I60" s="137"/>
      <c r="J60" s="137"/>
      <c r="K60" s="137"/>
      <c r="L60" s="137"/>
      <c r="M60" s="137"/>
      <c r="N60" s="137"/>
      <c r="O60" s="137"/>
      <c r="P60" s="155"/>
      <c r="Q60" s="156"/>
      <c r="R60" s="137"/>
      <c r="S60" s="157"/>
      <c r="T60" s="137"/>
    </row>
    <row r="61" spans="1:32" x14ac:dyDescent="0.3">
      <c r="A61" s="260" t="s">
        <v>120</v>
      </c>
      <c r="B61" s="261" t="s">
        <v>117</v>
      </c>
      <c r="C61" s="162">
        <v>0</v>
      </c>
      <c r="D61" s="276">
        <v>0.5</v>
      </c>
      <c r="E61" s="278">
        <f t="shared" si="1"/>
        <v>0</v>
      </c>
      <c r="F61" s="164"/>
      <c r="G61" s="137"/>
      <c r="H61" s="137"/>
      <c r="I61" s="137"/>
      <c r="J61" s="137"/>
      <c r="K61" s="137"/>
      <c r="L61" s="137"/>
      <c r="M61" s="137"/>
      <c r="N61" s="137"/>
      <c r="O61" s="137"/>
      <c r="P61" s="155"/>
      <c r="Q61" s="156"/>
      <c r="R61" s="137"/>
      <c r="S61" s="157"/>
      <c r="T61" s="137"/>
    </row>
    <row r="62" spans="1:32" x14ac:dyDescent="0.3">
      <c r="A62" s="260" t="s">
        <v>121</v>
      </c>
      <c r="B62" s="261" t="s">
        <v>76</v>
      </c>
      <c r="C62" s="168">
        <v>0</v>
      </c>
      <c r="D62" s="276">
        <v>0.3</v>
      </c>
      <c r="E62" s="278">
        <f>D62*C62</f>
        <v>0</v>
      </c>
      <c r="F62" s="164"/>
      <c r="G62" s="137"/>
      <c r="H62" s="137"/>
      <c r="I62" s="137"/>
      <c r="J62" s="137"/>
      <c r="K62" s="137"/>
      <c r="L62" s="137"/>
      <c r="M62" s="137"/>
      <c r="N62" s="137"/>
      <c r="O62" s="137"/>
    </row>
    <row r="63" spans="1:32" x14ac:dyDescent="0.3">
      <c r="A63" s="260" t="s">
        <v>122</v>
      </c>
      <c r="B63" s="262" t="s">
        <v>91</v>
      </c>
      <c r="C63" s="162">
        <v>0</v>
      </c>
      <c r="D63" s="276">
        <v>0.3</v>
      </c>
      <c r="E63" s="278">
        <f t="shared" si="1"/>
        <v>0</v>
      </c>
      <c r="F63" s="164"/>
      <c r="G63" s="137"/>
      <c r="H63" s="137"/>
      <c r="I63" s="137"/>
      <c r="J63" s="137"/>
      <c r="K63" s="137"/>
      <c r="L63" s="137"/>
      <c r="M63" s="137"/>
      <c r="N63" s="137"/>
      <c r="O63" s="137"/>
      <c r="P63" s="155"/>
      <c r="Q63" s="156"/>
      <c r="R63" s="137"/>
      <c r="S63" s="157"/>
      <c r="T63" s="137"/>
    </row>
    <row r="64" spans="1:32" x14ac:dyDescent="0.3">
      <c r="A64" s="260" t="s">
        <v>211</v>
      </c>
      <c r="B64" s="261" t="s">
        <v>134</v>
      </c>
      <c r="C64" s="169">
        <v>0</v>
      </c>
      <c r="D64" s="276">
        <v>0.4</v>
      </c>
      <c r="E64" s="278">
        <f t="shared" si="1"/>
        <v>0</v>
      </c>
      <c r="F64" s="164"/>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x14ac:dyDescent="0.3">
      <c r="A65" s="260" t="s">
        <v>212</v>
      </c>
      <c r="B65" s="263" t="s">
        <v>135</v>
      </c>
      <c r="C65" s="169">
        <v>0</v>
      </c>
      <c r="D65" s="276">
        <v>0.3</v>
      </c>
      <c r="E65" s="278">
        <f t="shared" si="1"/>
        <v>0</v>
      </c>
      <c r="F65" s="164"/>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15" thickBot="1" x14ac:dyDescent="0.35">
      <c r="A66" s="260" t="s">
        <v>213</v>
      </c>
      <c r="B66" s="263" t="s">
        <v>216</v>
      </c>
      <c r="C66" s="169">
        <v>0</v>
      </c>
      <c r="D66" s="276">
        <v>0.3</v>
      </c>
      <c r="E66" s="278">
        <f t="shared" si="1"/>
        <v>0</v>
      </c>
      <c r="F66" s="164"/>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s="170" customFormat="1" ht="29.4" thickBot="1" x14ac:dyDescent="0.6">
      <c r="A67" s="264"/>
      <c r="B67" s="265" t="s">
        <v>71</v>
      </c>
      <c r="C67" s="284">
        <f>SUM(C7:C10,C24:C66)</f>
        <v>0</v>
      </c>
      <c r="D67" s="279"/>
      <c r="E67" s="280">
        <f>SUM(E7:E66)</f>
        <v>0</v>
      </c>
      <c r="F67" s="172"/>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x14ac:dyDescent="0.3">
      <c r="A68" s="230"/>
      <c r="B68" s="266"/>
      <c r="C68" s="266"/>
      <c r="D68" s="266"/>
      <c r="E68" s="266"/>
      <c r="F68" s="165"/>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31.2" x14ac:dyDescent="0.6">
      <c r="A69" s="230"/>
      <c r="B69" s="267" t="s">
        <v>206</v>
      </c>
      <c r="C69" s="235"/>
      <c r="D69" s="285"/>
      <c r="E69" s="286"/>
      <c r="F69" s="159"/>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x14ac:dyDescent="0.3">
      <c r="B70" s="137"/>
      <c r="C70" s="137"/>
      <c r="D70" s="174"/>
      <c r="E70" s="159"/>
      <c r="F70" s="159"/>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row>
    <row r="71" spans="1:32" x14ac:dyDescent="0.3">
      <c r="B71" s="137"/>
      <c r="C71" s="137"/>
      <c r="D71" s="174"/>
      <c r="E71" s="159"/>
      <c r="F71" s="159"/>
      <c r="I71" s="137"/>
      <c r="J71" s="137"/>
      <c r="K71" s="137"/>
      <c r="L71" s="137"/>
      <c r="M71" s="137"/>
      <c r="N71" s="137"/>
      <c r="O71" s="137"/>
    </row>
    <row r="72" spans="1:32" x14ac:dyDescent="0.3">
      <c r="B72" s="165"/>
      <c r="C72" s="165"/>
      <c r="D72" s="174"/>
      <c r="E72" s="159"/>
      <c r="F72" s="159"/>
      <c r="I72" s="137"/>
      <c r="J72" s="137"/>
      <c r="K72" s="137"/>
      <c r="L72" s="137"/>
      <c r="M72" s="137"/>
      <c r="N72" s="137"/>
      <c r="O72" s="137"/>
    </row>
    <row r="73" spans="1:32" x14ac:dyDescent="0.3">
      <c r="B73" s="165"/>
      <c r="C73" s="165"/>
      <c r="I73" s="137"/>
      <c r="J73" s="137"/>
      <c r="K73" s="137"/>
      <c r="L73" s="137"/>
      <c r="M73" s="137"/>
      <c r="N73" s="137"/>
      <c r="O73" s="137"/>
    </row>
    <row r="75" spans="1:32" x14ac:dyDescent="0.3">
      <c r="K75" s="165"/>
    </row>
    <row r="76" spans="1:32" x14ac:dyDescent="0.3">
      <c r="C76" s="175"/>
      <c r="G76" s="175"/>
      <c r="H76" s="175"/>
      <c r="I76" s="175"/>
      <c r="J76" s="175"/>
      <c r="K76" s="165"/>
    </row>
    <row r="77" spans="1:32" x14ac:dyDescent="0.3">
      <c r="K77" s="165"/>
    </row>
    <row r="78" spans="1:32" x14ac:dyDescent="0.3">
      <c r="K78" s="165"/>
    </row>
    <row r="79" spans="1:32" x14ac:dyDescent="0.3">
      <c r="K79" s="165"/>
    </row>
    <row r="80" spans="1:32" x14ac:dyDescent="0.3">
      <c r="K80" s="165"/>
    </row>
    <row r="81" spans="11:11" x14ac:dyDescent="0.3">
      <c r="K81" s="165"/>
    </row>
    <row r="82" spans="11:11" x14ac:dyDescent="0.3">
      <c r="K82" s="165"/>
    </row>
    <row r="83" spans="11:11" x14ac:dyDescent="0.3">
      <c r="K83" s="165"/>
    </row>
    <row r="84" spans="11:11" x14ac:dyDescent="0.3">
      <c r="K84" s="165"/>
    </row>
    <row r="85" spans="11:11" x14ac:dyDescent="0.3">
      <c r="K85" s="165"/>
    </row>
    <row r="86" spans="11:11" x14ac:dyDescent="0.3">
      <c r="K86" s="165"/>
    </row>
    <row r="87" spans="11:11" x14ac:dyDescent="0.3">
      <c r="K87" s="165"/>
    </row>
    <row r="88" spans="11:11" x14ac:dyDescent="0.3">
      <c r="K88" s="165"/>
    </row>
    <row r="89" spans="11:11" x14ac:dyDescent="0.3">
      <c r="K89" s="165"/>
    </row>
    <row r="90" spans="11:11" x14ac:dyDescent="0.3">
      <c r="K90" s="165"/>
    </row>
  </sheetData>
  <sheetProtection algorithmName="SHA-512" hashValue="88Vwp1G7c12OxqEuKCrYUSgpw4b7ftdnALA+PCGDy87wNIm/NFkuFM0AEe9d6B7lwlp1WnGKDAy9U7oMFdjhRw==" saltValue="qilEVBDYjZsMjcUdSb6ITA==" spinCount="100000" sheet="1" objects="1" scenarios="1"/>
  <mergeCells count="3">
    <mergeCell ref="J2:N2"/>
    <mergeCell ref="P2:S2"/>
    <mergeCell ref="W2:Z2"/>
  </mergeCells>
  <pageMargins left="0.7" right="0.7" top="0.75" bottom="0.75" header="0.3" footer="0.3"/>
  <pageSetup paperSize="9" scale="5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zoomScale="60" zoomScaleNormal="60" workbookViewId="0">
      <selection activeCell="R5" sqref="R5"/>
    </sheetView>
  </sheetViews>
  <sheetFormatPr defaultColWidth="8.88671875" defaultRowHeight="14.4" x14ac:dyDescent="0.3"/>
  <cols>
    <col min="1" max="1" width="6.109375" style="139" customWidth="1"/>
    <col min="2" max="2" width="104.6640625" style="139" customWidth="1"/>
    <col min="3" max="3" width="14.44140625" style="139" customWidth="1"/>
    <col min="4" max="4" width="16.33203125" style="139" customWidth="1"/>
    <col min="5" max="5" width="13.6640625" style="139" customWidth="1"/>
    <col min="6" max="6" width="15.88671875" style="139" bestFit="1" customWidth="1"/>
    <col min="7" max="7" width="14.44140625" style="139" customWidth="1"/>
    <col min="8" max="8" width="11.33203125" style="139" customWidth="1"/>
    <col min="9" max="9" width="11.109375" style="139" customWidth="1"/>
    <col min="10" max="10" width="15.44140625" style="139" customWidth="1"/>
    <col min="11" max="11" width="16.6640625" style="139" customWidth="1"/>
    <col min="12" max="12" width="16.33203125" style="139" bestFit="1" customWidth="1"/>
    <col min="13" max="13" width="15.88671875" style="139" bestFit="1" customWidth="1"/>
    <col min="14" max="14" width="7" style="139" customWidth="1"/>
    <col min="15" max="15" width="7.109375" style="139" customWidth="1"/>
    <col min="16" max="16" width="12.33203125" style="139" bestFit="1" customWidth="1"/>
    <col min="17" max="17" width="12.44140625" style="139" customWidth="1"/>
    <col min="18" max="18" width="20.6640625" style="139" customWidth="1"/>
    <col min="19" max="19" width="8.88671875" style="139"/>
    <col min="20" max="20" width="9.109375" style="139" customWidth="1"/>
    <col min="21" max="22" width="8.88671875" style="139"/>
    <col min="23" max="23" width="11.109375" style="139" customWidth="1"/>
    <col min="24" max="24" width="8.88671875" style="139"/>
    <col min="25" max="25" width="16.33203125" style="139" bestFit="1" customWidth="1"/>
    <col min="26" max="26" width="8.88671875" style="139"/>
    <col min="27" max="27" width="12" style="139" customWidth="1"/>
    <col min="28" max="16384" width="8.88671875" style="139"/>
  </cols>
  <sheetData>
    <row r="1" spans="1:28" ht="18.600000000000001" customHeight="1" x14ac:dyDescent="0.3">
      <c r="A1" s="137"/>
      <c r="B1" s="138" t="s">
        <v>268</v>
      </c>
      <c r="C1" s="137"/>
      <c r="D1" s="137"/>
      <c r="E1" s="137"/>
      <c r="F1" s="137"/>
      <c r="G1" s="137"/>
      <c r="H1" s="137"/>
      <c r="I1" s="137"/>
      <c r="J1" s="137"/>
      <c r="K1" s="137"/>
      <c r="L1" s="137"/>
      <c r="M1" s="137"/>
      <c r="N1" s="137"/>
      <c r="O1" s="137"/>
      <c r="P1" s="137"/>
      <c r="Q1" s="137"/>
      <c r="R1" s="137"/>
      <c r="S1" s="137"/>
      <c r="T1" s="137"/>
      <c r="W1" s="137"/>
      <c r="X1" s="137"/>
      <c r="Y1" s="137"/>
      <c r="Z1" s="137"/>
      <c r="AA1" s="140"/>
      <c r="AB1" s="140"/>
    </row>
    <row r="2" spans="1:28" ht="24" customHeight="1" x14ac:dyDescent="0.5">
      <c r="A2" s="137"/>
      <c r="B2" s="138" t="s">
        <v>267</v>
      </c>
      <c r="C2" s="137"/>
      <c r="D2" s="137"/>
      <c r="E2" s="137"/>
      <c r="F2" s="137"/>
      <c r="G2" s="137"/>
      <c r="H2" s="137"/>
      <c r="I2" s="137"/>
      <c r="J2" s="288"/>
      <c r="K2" s="288"/>
      <c r="L2" s="288"/>
      <c r="M2" s="288"/>
      <c r="N2" s="288"/>
      <c r="O2" s="141"/>
      <c r="P2" s="288"/>
      <c r="Q2" s="288"/>
      <c r="R2" s="288"/>
      <c r="S2" s="288"/>
      <c r="T2" s="137"/>
      <c r="W2" s="288"/>
      <c r="X2" s="288"/>
      <c r="Y2" s="288"/>
      <c r="Z2" s="288"/>
      <c r="AA2" s="140"/>
      <c r="AB2" s="140"/>
    </row>
    <row r="3" spans="1:28" ht="24" customHeight="1" x14ac:dyDescent="0.5">
      <c r="A3" s="137"/>
      <c r="B3" s="138" t="s">
        <v>269</v>
      </c>
      <c r="C3" s="137"/>
      <c r="D3" s="137"/>
      <c r="E3" s="137"/>
      <c r="F3" s="137"/>
      <c r="G3" s="137"/>
      <c r="H3" s="137"/>
      <c r="I3" s="137"/>
      <c r="J3" s="141"/>
      <c r="K3" s="141"/>
      <c r="L3" s="141"/>
      <c r="M3" s="141"/>
      <c r="N3" s="141"/>
      <c r="O3" s="141"/>
      <c r="P3" s="141"/>
      <c r="Q3" s="141"/>
      <c r="R3" s="141"/>
      <c r="S3" s="141"/>
      <c r="T3" s="137"/>
      <c r="W3" s="141"/>
      <c r="X3" s="141"/>
      <c r="Y3" s="141"/>
      <c r="Z3" s="141"/>
      <c r="AA3" s="140"/>
      <c r="AB3" s="140"/>
    </row>
    <row r="4" spans="1:28" ht="24" customHeight="1" x14ac:dyDescent="0.5">
      <c r="A4" s="137"/>
      <c r="B4" s="137"/>
      <c r="C4" s="137"/>
      <c r="D4" s="137"/>
      <c r="E4" s="137"/>
      <c r="F4" s="137"/>
      <c r="G4" s="137"/>
      <c r="H4" s="137"/>
      <c r="I4" s="137"/>
      <c r="J4" s="141"/>
      <c r="K4" s="141"/>
      <c r="L4" s="141"/>
      <c r="M4" s="141"/>
      <c r="N4" s="141"/>
      <c r="O4" s="141"/>
      <c r="P4" s="141"/>
      <c r="Q4" s="141"/>
      <c r="R4" s="141"/>
      <c r="S4" s="141"/>
      <c r="T4" s="137"/>
      <c r="W4" s="141"/>
      <c r="X4" s="141"/>
      <c r="Y4" s="141"/>
      <c r="Z4" s="141"/>
      <c r="AA4" s="140"/>
      <c r="AB4" s="140"/>
    </row>
    <row r="5" spans="1:28" ht="21.75" customHeight="1" thickBot="1" x14ac:dyDescent="0.9">
      <c r="A5" s="235"/>
      <c r="B5" s="287"/>
      <c r="C5" s="230"/>
      <c r="D5" s="230"/>
      <c r="E5" s="230"/>
      <c r="G5" s="137"/>
      <c r="H5" s="137"/>
      <c r="I5" s="137"/>
      <c r="J5" s="137"/>
      <c r="K5" s="137"/>
      <c r="L5" s="137"/>
      <c r="M5" s="137"/>
      <c r="N5" s="137"/>
      <c r="O5" s="137"/>
      <c r="P5" s="143"/>
      <c r="Q5" s="144"/>
      <c r="R5" s="143"/>
      <c r="S5" s="145"/>
      <c r="T5" s="137"/>
      <c r="W5" s="143"/>
      <c r="X5" s="146"/>
      <c r="Y5" s="143"/>
      <c r="Z5" s="147"/>
      <c r="AA5" s="140"/>
      <c r="AB5" s="140"/>
    </row>
    <row r="6" spans="1:28" ht="21" customHeight="1" thickBot="1" x14ac:dyDescent="0.35">
      <c r="A6" s="235"/>
      <c r="B6" s="236" t="s">
        <v>205</v>
      </c>
      <c r="C6" s="281" t="s">
        <v>51</v>
      </c>
      <c r="D6" s="268"/>
      <c r="E6" s="269" t="s">
        <v>42</v>
      </c>
      <c r="F6" s="148" t="s">
        <v>93</v>
      </c>
      <c r="G6" s="137"/>
      <c r="H6" s="137"/>
      <c r="I6" s="137"/>
      <c r="J6" s="137"/>
      <c r="K6" s="137"/>
      <c r="L6" s="137"/>
      <c r="M6" s="137"/>
      <c r="N6" s="137"/>
      <c r="O6" s="137"/>
      <c r="P6" s="143"/>
      <c r="Q6" s="144"/>
      <c r="R6" s="143"/>
      <c r="S6" s="145"/>
      <c r="T6" s="137"/>
      <c r="W6" s="143"/>
      <c r="X6" s="146"/>
      <c r="Y6" s="143"/>
      <c r="Z6" s="147"/>
      <c r="AA6" s="140"/>
      <c r="AB6" s="140"/>
    </row>
    <row r="7" spans="1:28" ht="18" x14ac:dyDescent="0.3">
      <c r="A7" s="237" t="s">
        <v>4</v>
      </c>
      <c r="B7" s="238" t="s">
        <v>59</v>
      </c>
      <c r="C7" s="149">
        <v>0</v>
      </c>
      <c r="D7" s="270">
        <v>0</v>
      </c>
      <c r="E7" s="271">
        <f>SUM(C7)</f>
        <v>0</v>
      </c>
      <c r="F7" s="150"/>
      <c r="G7" s="137"/>
      <c r="H7" s="137"/>
      <c r="I7" s="137"/>
      <c r="J7" s="137"/>
      <c r="K7" s="137"/>
      <c r="L7" s="137"/>
      <c r="M7" s="137"/>
      <c r="N7" s="137"/>
      <c r="O7" s="137"/>
      <c r="P7" s="143"/>
      <c r="Q7" s="144"/>
      <c r="R7" s="143"/>
      <c r="S7" s="145"/>
      <c r="T7" s="137"/>
      <c r="W7" s="143"/>
      <c r="X7" s="146"/>
      <c r="Y7" s="143"/>
      <c r="Z7" s="147"/>
      <c r="AA7" s="140"/>
      <c r="AB7" s="140"/>
    </row>
    <row r="8" spans="1:28" ht="18" x14ac:dyDescent="0.3">
      <c r="A8" s="237" t="s">
        <v>4</v>
      </c>
      <c r="B8" s="237" t="s">
        <v>56</v>
      </c>
      <c r="C8" s="151">
        <v>0</v>
      </c>
      <c r="D8" s="272">
        <v>0</v>
      </c>
      <c r="E8" s="273">
        <f t="shared" ref="E8:E22" si="0">SUM(C8)</f>
        <v>0</v>
      </c>
      <c r="F8" s="152"/>
      <c r="G8" s="137"/>
      <c r="H8" s="137"/>
      <c r="I8" s="137"/>
      <c r="J8" s="137"/>
      <c r="K8" s="137"/>
      <c r="L8" s="137"/>
      <c r="M8" s="137"/>
      <c r="N8" s="137"/>
      <c r="O8" s="137"/>
      <c r="P8" s="143"/>
      <c r="Q8" s="144"/>
      <c r="R8" s="143"/>
      <c r="S8" s="145"/>
      <c r="T8" s="137"/>
      <c r="W8" s="143"/>
      <c r="X8" s="146"/>
      <c r="Y8" s="143"/>
      <c r="Z8" s="147"/>
      <c r="AA8" s="140"/>
      <c r="AB8" s="140"/>
    </row>
    <row r="9" spans="1:28" ht="21" customHeight="1" x14ac:dyDescent="0.3">
      <c r="A9" s="237" t="s">
        <v>4</v>
      </c>
      <c r="B9" s="237" t="s">
        <v>57</v>
      </c>
      <c r="C9" s="151">
        <v>0</v>
      </c>
      <c r="D9" s="272">
        <v>0</v>
      </c>
      <c r="E9" s="273">
        <f t="shared" si="0"/>
        <v>0</v>
      </c>
      <c r="F9" s="152"/>
      <c r="G9" s="137"/>
      <c r="H9" s="137"/>
      <c r="I9" s="137"/>
      <c r="J9" s="137"/>
      <c r="K9" s="137"/>
      <c r="L9" s="137"/>
      <c r="M9" s="137"/>
      <c r="N9" s="137"/>
      <c r="O9" s="137"/>
      <c r="P9" s="143"/>
      <c r="Q9" s="144"/>
      <c r="R9" s="143"/>
      <c r="S9" s="145"/>
      <c r="T9" s="137"/>
      <c r="W9" s="143"/>
      <c r="X9" s="146"/>
      <c r="Y9" s="143"/>
      <c r="Z9" s="147"/>
      <c r="AA9" s="140"/>
      <c r="AB9" s="140"/>
    </row>
    <row r="10" spans="1:28" ht="21" customHeight="1" x14ac:dyDescent="0.3">
      <c r="A10" s="237" t="s">
        <v>4</v>
      </c>
      <c r="B10" s="237" t="s">
        <v>60</v>
      </c>
      <c r="C10" s="151">
        <v>0</v>
      </c>
      <c r="D10" s="272">
        <v>0</v>
      </c>
      <c r="E10" s="273">
        <f t="shared" si="0"/>
        <v>0</v>
      </c>
      <c r="F10" s="152"/>
      <c r="G10" s="137"/>
      <c r="H10" s="137"/>
      <c r="I10" s="137"/>
      <c r="J10" s="137"/>
      <c r="K10" s="137"/>
      <c r="L10" s="137"/>
      <c r="M10" s="137"/>
      <c r="N10" s="137"/>
      <c r="O10" s="137"/>
      <c r="P10" s="143"/>
      <c r="Q10" s="144"/>
      <c r="R10" s="143"/>
      <c r="S10" s="145"/>
      <c r="T10" s="137"/>
      <c r="W10" s="143"/>
      <c r="X10" s="146"/>
      <c r="Y10" s="143"/>
      <c r="Z10" s="147"/>
      <c r="AA10" s="140"/>
      <c r="AB10" s="140"/>
    </row>
    <row r="11" spans="1:28" ht="21" customHeight="1" x14ac:dyDescent="0.3">
      <c r="A11" s="239" t="s">
        <v>5</v>
      </c>
      <c r="B11" s="239" t="s">
        <v>73</v>
      </c>
      <c r="C11" s="151">
        <v>0</v>
      </c>
      <c r="D11" s="272">
        <v>0</v>
      </c>
      <c r="E11" s="273">
        <f t="shared" si="0"/>
        <v>0</v>
      </c>
      <c r="F11" s="152"/>
      <c r="G11" s="137"/>
      <c r="H11" s="137"/>
      <c r="I11" s="137"/>
      <c r="J11" s="137"/>
      <c r="K11" s="137"/>
      <c r="L11" s="137"/>
      <c r="M11" s="137"/>
      <c r="N11" s="137"/>
      <c r="O11" s="137"/>
      <c r="P11" s="143"/>
      <c r="Q11" s="144"/>
      <c r="R11" s="143"/>
      <c r="S11" s="145"/>
      <c r="T11" s="137"/>
      <c r="W11" s="143"/>
      <c r="X11" s="146"/>
      <c r="Y11" s="143"/>
      <c r="Z11" s="147"/>
      <c r="AA11" s="140"/>
      <c r="AB11" s="140"/>
    </row>
    <row r="12" spans="1:28" ht="21" customHeight="1" x14ac:dyDescent="0.3">
      <c r="A12" s="239" t="s">
        <v>5</v>
      </c>
      <c r="B12" s="239" t="s">
        <v>72</v>
      </c>
      <c r="C12" s="151">
        <v>0</v>
      </c>
      <c r="D12" s="272">
        <v>0</v>
      </c>
      <c r="E12" s="273">
        <f t="shared" si="0"/>
        <v>0</v>
      </c>
      <c r="F12" s="152"/>
      <c r="G12" s="137"/>
      <c r="H12" s="137"/>
      <c r="I12" s="137"/>
      <c r="J12" s="137"/>
      <c r="K12" s="137"/>
      <c r="L12" s="137"/>
      <c r="M12" s="137"/>
      <c r="N12" s="137"/>
      <c r="O12" s="137"/>
      <c r="P12" s="143"/>
      <c r="Q12" s="144"/>
      <c r="R12" s="143"/>
      <c r="S12" s="145"/>
      <c r="T12" s="137"/>
      <c r="W12" s="143"/>
      <c r="X12" s="146"/>
      <c r="Y12" s="143"/>
      <c r="Z12" s="147"/>
      <c r="AA12" s="140"/>
      <c r="AB12" s="140"/>
    </row>
    <row r="13" spans="1:28" ht="21" customHeight="1" x14ac:dyDescent="0.3">
      <c r="A13" s="239" t="s">
        <v>5</v>
      </c>
      <c r="B13" s="239" t="s">
        <v>74</v>
      </c>
      <c r="C13" s="151">
        <v>0</v>
      </c>
      <c r="D13" s="272">
        <v>0</v>
      </c>
      <c r="E13" s="273">
        <f t="shared" si="0"/>
        <v>0</v>
      </c>
      <c r="F13" s="152"/>
      <c r="G13" s="137"/>
      <c r="H13" s="137"/>
      <c r="I13" s="137"/>
      <c r="J13" s="137"/>
      <c r="K13" s="137"/>
      <c r="L13" s="137"/>
      <c r="M13" s="137"/>
      <c r="N13" s="137"/>
      <c r="O13" s="137"/>
      <c r="P13" s="143"/>
      <c r="Q13" s="144"/>
      <c r="R13" s="143"/>
      <c r="S13" s="145"/>
      <c r="T13" s="137"/>
      <c r="W13" s="143"/>
      <c r="X13" s="146"/>
      <c r="Y13" s="143"/>
      <c r="Z13" s="147"/>
      <c r="AA13" s="140"/>
      <c r="AB13" s="140"/>
    </row>
    <row r="14" spans="1:28" ht="21" customHeight="1" x14ac:dyDescent="0.3">
      <c r="A14" s="239" t="s">
        <v>5</v>
      </c>
      <c r="B14" s="239" t="s">
        <v>107</v>
      </c>
      <c r="C14" s="151">
        <v>0</v>
      </c>
      <c r="D14" s="272">
        <v>0</v>
      </c>
      <c r="E14" s="273">
        <f t="shared" si="0"/>
        <v>0</v>
      </c>
      <c r="F14" s="152"/>
      <c r="G14" s="137"/>
      <c r="H14" s="137"/>
      <c r="I14" s="137"/>
      <c r="J14" s="137"/>
      <c r="K14" s="137"/>
      <c r="L14" s="137"/>
      <c r="M14" s="137"/>
      <c r="N14" s="137"/>
      <c r="O14" s="137"/>
      <c r="P14" s="143"/>
      <c r="Q14" s="144"/>
      <c r="R14" s="143"/>
      <c r="S14" s="145"/>
      <c r="T14" s="137"/>
      <c r="W14" s="143"/>
      <c r="X14" s="146"/>
      <c r="Y14" s="143"/>
      <c r="Z14" s="147"/>
      <c r="AA14" s="140"/>
      <c r="AB14" s="140"/>
    </row>
    <row r="15" spans="1:28" ht="21" customHeight="1" x14ac:dyDescent="0.3">
      <c r="A15" s="240" t="s">
        <v>6</v>
      </c>
      <c r="B15" s="240" t="s">
        <v>69</v>
      </c>
      <c r="C15" s="151">
        <v>0</v>
      </c>
      <c r="D15" s="272">
        <v>0</v>
      </c>
      <c r="E15" s="273">
        <f t="shared" si="0"/>
        <v>0</v>
      </c>
      <c r="F15" s="152"/>
      <c r="G15" s="137"/>
      <c r="H15" s="137"/>
      <c r="I15" s="137"/>
      <c r="J15" s="137"/>
      <c r="K15" s="137"/>
      <c r="L15" s="137"/>
      <c r="M15" s="137"/>
      <c r="N15" s="137"/>
      <c r="O15" s="137"/>
      <c r="P15" s="143"/>
      <c r="Q15" s="144"/>
      <c r="R15" s="143"/>
      <c r="S15" s="145"/>
      <c r="T15" s="137"/>
      <c r="W15" s="143"/>
      <c r="X15" s="146"/>
      <c r="Y15" s="143"/>
      <c r="Z15" s="147"/>
      <c r="AA15" s="140"/>
      <c r="AB15" s="140"/>
    </row>
    <row r="16" spans="1:28" ht="21" customHeight="1" x14ac:dyDescent="0.3">
      <c r="A16" s="240" t="s">
        <v>6</v>
      </c>
      <c r="B16" s="240" t="s">
        <v>68</v>
      </c>
      <c r="C16" s="151">
        <v>0</v>
      </c>
      <c r="D16" s="272">
        <v>0</v>
      </c>
      <c r="E16" s="273">
        <f t="shared" si="0"/>
        <v>0</v>
      </c>
      <c r="F16" s="152"/>
      <c r="G16" s="137"/>
      <c r="H16" s="137"/>
      <c r="I16" s="137"/>
      <c r="J16" s="137"/>
      <c r="K16" s="137"/>
      <c r="L16" s="137"/>
      <c r="M16" s="137"/>
      <c r="N16" s="137"/>
      <c r="O16" s="137"/>
      <c r="P16" s="143"/>
      <c r="Q16" s="144"/>
      <c r="R16" s="143"/>
      <c r="S16" s="145"/>
      <c r="T16" s="137"/>
      <c r="W16" s="143"/>
      <c r="X16" s="146"/>
      <c r="Y16" s="143"/>
      <c r="Z16" s="147"/>
      <c r="AA16" s="140"/>
      <c r="AB16" s="140"/>
    </row>
    <row r="17" spans="1:28" ht="21" customHeight="1" x14ac:dyDescent="0.3">
      <c r="A17" s="240" t="s">
        <v>6</v>
      </c>
      <c r="B17" s="240" t="s">
        <v>78</v>
      </c>
      <c r="C17" s="151">
        <v>0</v>
      </c>
      <c r="D17" s="272">
        <v>0</v>
      </c>
      <c r="E17" s="273">
        <f t="shared" si="0"/>
        <v>0</v>
      </c>
      <c r="F17" s="152"/>
      <c r="G17" s="137"/>
      <c r="H17" s="137"/>
      <c r="I17" s="137"/>
      <c r="J17" s="137"/>
      <c r="K17" s="137"/>
      <c r="L17" s="137"/>
      <c r="M17" s="137"/>
      <c r="N17" s="137"/>
      <c r="O17" s="137"/>
      <c r="P17" s="143"/>
      <c r="Q17" s="144"/>
      <c r="R17" s="143"/>
      <c r="S17" s="145"/>
      <c r="T17" s="137"/>
      <c r="W17" s="143"/>
      <c r="X17" s="146"/>
      <c r="Y17" s="143"/>
      <c r="Z17" s="147"/>
      <c r="AA17" s="140"/>
      <c r="AB17" s="140"/>
    </row>
    <row r="18" spans="1:28" ht="21" customHeight="1" x14ac:dyDescent="0.3">
      <c r="A18" s="240" t="s">
        <v>6</v>
      </c>
      <c r="B18" s="240" t="s">
        <v>77</v>
      </c>
      <c r="C18" s="151">
        <v>0</v>
      </c>
      <c r="D18" s="272">
        <v>0</v>
      </c>
      <c r="E18" s="273">
        <f t="shared" si="0"/>
        <v>0</v>
      </c>
      <c r="F18" s="152"/>
      <c r="G18" s="137"/>
      <c r="H18" s="137"/>
      <c r="I18" s="137"/>
      <c r="J18" s="137"/>
      <c r="K18" s="137"/>
      <c r="L18" s="137"/>
      <c r="M18" s="137"/>
      <c r="N18" s="137"/>
      <c r="O18" s="137"/>
      <c r="P18" s="143"/>
      <c r="Q18" s="144"/>
      <c r="R18" s="143"/>
      <c r="S18" s="145"/>
      <c r="T18" s="137"/>
      <c r="W18" s="143"/>
      <c r="X18" s="146"/>
      <c r="Y18" s="143"/>
      <c r="Z18" s="147"/>
      <c r="AA18" s="140"/>
      <c r="AB18" s="140"/>
    </row>
    <row r="19" spans="1:28" ht="21" customHeight="1" x14ac:dyDescent="0.3">
      <c r="A19" s="241" t="s">
        <v>7</v>
      </c>
      <c r="B19" s="241" t="s">
        <v>103</v>
      </c>
      <c r="C19" s="151">
        <v>0</v>
      </c>
      <c r="D19" s="272">
        <v>0</v>
      </c>
      <c r="E19" s="273">
        <f t="shared" si="0"/>
        <v>0</v>
      </c>
      <c r="F19" s="152"/>
      <c r="G19" s="137"/>
      <c r="H19" s="137"/>
      <c r="I19" s="137"/>
      <c r="J19" s="137"/>
      <c r="K19" s="137"/>
      <c r="L19" s="137"/>
      <c r="M19" s="137"/>
      <c r="N19" s="137"/>
      <c r="O19" s="137"/>
      <c r="P19" s="143"/>
      <c r="Q19" s="144"/>
      <c r="R19" s="143"/>
      <c r="S19" s="145"/>
      <c r="T19" s="137"/>
      <c r="W19" s="143"/>
      <c r="X19" s="146"/>
      <c r="Y19" s="143"/>
      <c r="Z19" s="147"/>
      <c r="AA19" s="140"/>
      <c r="AB19" s="140"/>
    </row>
    <row r="20" spans="1:28" ht="21" customHeight="1" x14ac:dyDescent="0.3">
      <c r="A20" s="241" t="s">
        <v>7</v>
      </c>
      <c r="B20" s="241" t="s">
        <v>104</v>
      </c>
      <c r="C20" s="151">
        <v>0</v>
      </c>
      <c r="D20" s="272">
        <v>0</v>
      </c>
      <c r="E20" s="273">
        <f t="shared" si="0"/>
        <v>0</v>
      </c>
      <c r="F20" s="152"/>
      <c r="G20" s="137"/>
      <c r="H20" s="137"/>
      <c r="I20" s="137"/>
      <c r="J20" s="137"/>
      <c r="K20" s="137"/>
      <c r="L20" s="137"/>
      <c r="M20" s="137"/>
      <c r="N20" s="137"/>
      <c r="O20" s="137"/>
      <c r="P20" s="143"/>
      <c r="Q20" s="144"/>
      <c r="R20" s="143"/>
      <c r="S20" s="145"/>
      <c r="T20" s="137"/>
      <c r="W20" s="143"/>
      <c r="X20" s="146"/>
      <c r="Y20" s="143"/>
      <c r="Z20" s="147"/>
      <c r="AA20" s="140"/>
      <c r="AB20" s="140"/>
    </row>
    <row r="21" spans="1:28" ht="21" customHeight="1" x14ac:dyDescent="0.3">
      <c r="A21" s="241" t="s">
        <v>7</v>
      </c>
      <c r="B21" s="241" t="s">
        <v>105</v>
      </c>
      <c r="C21" s="151">
        <v>0</v>
      </c>
      <c r="D21" s="272">
        <v>0</v>
      </c>
      <c r="E21" s="273">
        <f t="shared" si="0"/>
        <v>0</v>
      </c>
      <c r="F21" s="152"/>
      <c r="G21" s="137"/>
      <c r="H21" s="137"/>
      <c r="I21" s="137"/>
      <c r="J21" s="137"/>
      <c r="K21" s="137"/>
      <c r="L21" s="137"/>
      <c r="M21" s="137"/>
      <c r="N21" s="137"/>
      <c r="O21" s="137"/>
      <c r="P21" s="143"/>
      <c r="Q21" s="144"/>
      <c r="R21" s="143"/>
      <c r="S21" s="145"/>
      <c r="T21" s="137"/>
      <c r="W21" s="143"/>
      <c r="X21" s="146"/>
      <c r="Y21" s="143"/>
      <c r="Z21" s="147"/>
      <c r="AA21" s="140"/>
      <c r="AB21" s="140"/>
    </row>
    <row r="22" spans="1:28" ht="21" customHeight="1" thickBot="1" x14ac:dyDescent="0.35">
      <c r="A22" s="241" t="s">
        <v>7</v>
      </c>
      <c r="B22" s="241" t="s">
        <v>75</v>
      </c>
      <c r="C22" s="151">
        <v>0</v>
      </c>
      <c r="D22" s="272">
        <v>0</v>
      </c>
      <c r="E22" s="273">
        <f t="shared" si="0"/>
        <v>0</v>
      </c>
      <c r="F22" s="152"/>
      <c r="G22" s="137"/>
      <c r="H22" s="137"/>
      <c r="I22" s="137"/>
      <c r="J22" s="137"/>
      <c r="K22" s="137"/>
      <c r="L22" s="137"/>
      <c r="M22" s="137"/>
      <c r="N22" s="137"/>
      <c r="O22" s="137"/>
      <c r="P22" s="143"/>
      <c r="Q22" s="144"/>
      <c r="R22" s="143"/>
      <c r="S22" s="145"/>
      <c r="T22" s="137"/>
      <c r="W22" s="143"/>
      <c r="X22" s="146"/>
      <c r="Y22" s="143"/>
      <c r="Z22" s="147"/>
      <c r="AA22" s="140"/>
      <c r="AB22" s="140"/>
    </row>
    <row r="23" spans="1:28" ht="15" thickBot="1" x14ac:dyDescent="0.35">
      <c r="A23" s="235"/>
      <c r="B23" s="242" t="s">
        <v>41</v>
      </c>
      <c r="C23" s="153" t="s">
        <v>51</v>
      </c>
      <c r="D23" s="274" t="s">
        <v>37</v>
      </c>
      <c r="E23" s="275" t="s">
        <v>36</v>
      </c>
      <c r="F23" s="154"/>
      <c r="G23" s="137"/>
      <c r="H23" s="137"/>
      <c r="I23" s="137"/>
      <c r="J23" s="137"/>
      <c r="K23" s="137"/>
      <c r="L23" s="137"/>
      <c r="M23" s="137"/>
      <c r="N23" s="137"/>
      <c r="O23" s="137"/>
      <c r="P23" s="155"/>
      <c r="Q23" s="156"/>
      <c r="R23" s="137"/>
      <c r="S23" s="157"/>
      <c r="T23" s="137"/>
      <c r="W23" s="137"/>
      <c r="X23" s="137"/>
      <c r="Y23" s="158"/>
      <c r="Z23" s="159"/>
      <c r="AA23" s="140"/>
      <c r="AB23" s="140"/>
    </row>
    <row r="24" spans="1:28" x14ac:dyDescent="0.3">
      <c r="A24" s="243" t="s">
        <v>1</v>
      </c>
      <c r="B24" s="244" t="s">
        <v>124</v>
      </c>
      <c r="C24" s="160">
        <v>0</v>
      </c>
      <c r="D24" s="276">
        <v>2</v>
      </c>
      <c r="E24" s="277">
        <f>D24*C24</f>
        <v>0</v>
      </c>
      <c r="F24" s="161"/>
      <c r="G24" s="137"/>
      <c r="H24" s="137"/>
      <c r="I24" s="137"/>
      <c r="J24" s="137"/>
      <c r="K24" s="137"/>
      <c r="L24" s="137"/>
      <c r="M24" s="137"/>
      <c r="N24" s="137"/>
      <c r="O24" s="137"/>
      <c r="P24" s="155"/>
      <c r="Q24" s="156"/>
      <c r="R24" s="137"/>
      <c r="S24" s="157"/>
      <c r="T24" s="137"/>
      <c r="W24" s="137"/>
      <c r="X24" s="137"/>
      <c r="Y24" s="158"/>
      <c r="Z24" s="159"/>
      <c r="AA24" s="140"/>
      <c r="AB24" s="140"/>
    </row>
    <row r="25" spans="1:28" x14ac:dyDescent="0.3">
      <c r="A25" s="243" t="s">
        <v>2</v>
      </c>
      <c r="B25" s="245" t="s">
        <v>217</v>
      </c>
      <c r="C25" s="162">
        <v>0</v>
      </c>
      <c r="D25" s="276">
        <v>0.8</v>
      </c>
      <c r="E25" s="278">
        <f t="shared" ref="E25:E66" si="1">D25*C25</f>
        <v>0</v>
      </c>
      <c r="F25" s="163"/>
      <c r="G25" s="137"/>
      <c r="H25" s="137"/>
      <c r="I25" s="137"/>
      <c r="J25" s="137"/>
      <c r="K25" s="137"/>
      <c r="L25" s="137"/>
      <c r="M25" s="137"/>
      <c r="N25" s="137"/>
      <c r="O25" s="137"/>
      <c r="P25" s="155"/>
      <c r="Q25" s="156"/>
      <c r="R25" s="137"/>
      <c r="S25" s="157"/>
      <c r="T25" s="137"/>
      <c r="W25" s="137"/>
      <c r="X25" s="137"/>
      <c r="Y25" s="158"/>
      <c r="Z25" s="159"/>
      <c r="AA25" s="140"/>
      <c r="AB25" s="140"/>
    </row>
    <row r="26" spans="1:28" x14ac:dyDescent="0.3">
      <c r="A26" s="243" t="s">
        <v>3</v>
      </c>
      <c r="B26" s="245" t="s">
        <v>208</v>
      </c>
      <c r="C26" s="162">
        <v>0</v>
      </c>
      <c r="D26" s="276">
        <v>0.8</v>
      </c>
      <c r="E26" s="278">
        <f t="shared" si="1"/>
        <v>0</v>
      </c>
      <c r="F26" s="163"/>
      <c r="G26" s="137"/>
      <c r="H26" s="137"/>
      <c r="I26" s="137"/>
      <c r="J26" s="137"/>
      <c r="K26" s="137"/>
      <c r="L26" s="137"/>
      <c r="M26" s="137"/>
      <c r="N26" s="137"/>
      <c r="O26" s="137"/>
      <c r="P26" s="155"/>
      <c r="Q26" s="156"/>
      <c r="R26" s="137"/>
      <c r="S26" s="157"/>
      <c r="T26" s="137"/>
      <c r="W26" s="137"/>
      <c r="X26" s="137"/>
      <c r="Y26" s="158"/>
      <c r="Z26" s="159"/>
      <c r="AA26" s="140"/>
      <c r="AB26" s="140"/>
    </row>
    <row r="27" spans="1:28" ht="16.95" customHeight="1" x14ac:dyDescent="0.3">
      <c r="A27" s="243" t="s">
        <v>89</v>
      </c>
      <c r="B27" s="246" t="s">
        <v>125</v>
      </c>
      <c r="C27" s="162">
        <v>0</v>
      </c>
      <c r="D27" s="276">
        <v>0.6</v>
      </c>
      <c r="E27" s="278">
        <f t="shared" si="1"/>
        <v>0</v>
      </c>
      <c r="F27" s="163"/>
      <c r="G27" s="137"/>
      <c r="H27" s="137"/>
      <c r="I27" s="137"/>
      <c r="J27" s="137"/>
      <c r="K27" s="137"/>
      <c r="L27" s="137"/>
      <c r="M27" s="137"/>
      <c r="N27" s="137"/>
      <c r="O27" s="137"/>
      <c r="P27" s="155"/>
      <c r="Q27" s="156"/>
      <c r="R27" s="137"/>
      <c r="S27" s="157"/>
      <c r="T27" s="137"/>
      <c r="W27" s="137"/>
      <c r="X27" s="137"/>
      <c r="Y27" s="158"/>
      <c r="Z27" s="159"/>
      <c r="AA27" s="140"/>
      <c r="AB27" s="140"/>
    </row>
    <row r="28" spans="1:28" ht="16.2" customHeight="1" x14ac:dyDescent="0.3">
      <c r="A28" s="243" t="s">
        <v>9</v>
      </c>
      <c r="B28" s="246" t="s">
        <v>248</v>
      </c>
      <c r="C28" s="162">
        <v>0</v>
      </c>
      <c r="D28" s="276">
        <v>3</v>
      </c>
      <c r="E28" s="278">
        <f t="shared" si="1"/>
        <v>0</v>
      </c>
      <c r="F28" s="163"/>
      <c r="G28" s="137"/>
      <c r="H28" s="137"/>
      <c r="I28" s="137"/>
      <c r="J28" s="137"/>
      <c r="K28" s="137"/>
      <c r="L28" s="137"/>
      <c r="M28" s="137"/>
      <c r="N28" s="137"/>
      <c r="O28" s="137"/>
      <c r="P28" s="155"/>
      <c r="Q28" s="156"/>
      <c r="R28" s="137"/>
      <c r="S28" s="157"/>
      <c r="T28" s="137"/>
      <c r="W28" s="137"/>
      <c r="X28" s="137"/>
      <c r="Y28" s="158"/>
      <c r="Z28" s="159"/>
      <c r="AA28" s="140"/>
      <c r="AB28" s="140"/>
    </row>
    <row r="29" spans="1:28" ht="16.2" customHeight="1" x14ac:dyDescent="0.3">
      <c r="A29" s="243" t="s">
        <v>10</v>
      </c>
      <c r="B29" s="246" t="s">
        <v>126</v>
      </c>
      <c r="C29" s="162">
        <v>0</v>
      </c>
      <c r="D29" s="276">
        <v>0.7</v>
      </c>
      <c r="E29" s="278">
        <f t="shared" si="1"/>
        <v>0</v>
      </c>
      <c r="F29" s="163"/>
      <c r="G29" s="137"/>
      <c r="H29" s="137"/>
      <c r="I29" s="137"/>
      <c r="J29" s="137"/>
      <c r="K29" s="137"/>
      <c r="L29" s="137"/>
      <c r="M29" s="137"/>
      <c r="N29" s="137"/>
      <c r="O29" s="137"/>
      <c r="P29" s="155"/>
      <c r="Q29" s="156"/>
      <c r="R29" s="137"/>
      <c r="S29" s="157"/>
      <c r="T29" s="137"/>
      <c r="W29" s="137"/>
      <c r="X29" s="137"/>
      <c r="Y29" s="158"/>
      <c r="Z29" s="159"/>
      <c r="AA29" s="140"/>
      <c r="AB29" s="140"/>
    </row>
    <row r="30" spans="1:28" ht="15" customHeight="1" x14ac:dyDescent="0.3">
      <c r="A30" s="243" t="s">
        <v>11</v>
      </c>
      <c r="B30" s="246" t="s">
        <v>209</v>
      </c>
      <c r="C30" s="162">
        <v>0</v>
      </c>
      <c r="D30" s="276">
        <v>0.4</v>
      </c>
      <c r="E30" s="278">
        <f t="shared" si="1"/>
        <v>0</v>
      </c>
      <c r="F30" s="163"/>
      <c r="G30" s="137"/>
      <c r="H30" s="137"/>
      <c r="I30" s="137"/>
      <c r="J30" s="137"/>
      <c r="K30" s="137"/>
      <c r="L30" s="137"/>
      <c r="M30" s="137"/>
      <c r="N30" s="137"/>
      <c r="O30" s="137"/>
      <c r="P30" s="155"/>
      <c r="Q30" s="156"/>
      <c r="R30" s="137"/>
      <c r="S30" s="157"/>
      <c r="T30" s="137"/>
      <c r="W30" s="137"/>
      <c r="X30" s="137"/>
      <c r="Y30" s="158"/>
      <c r="Z30" s="159"/>
      <c r="AA30" s="140"/>
      <c r="AB30" s="140"/>
    </row>
    <row r="31" spans="1:28" ht="14.4" customHeight="1" x14ac:dyDescent="0.3">
      <c r="A31" s="243" t="s">
        <v>12</v>
      </c>
      <c r="B31" s="246" t="s">
        <v>210</v>
      </c>
      <c r="C31" s="162">
        <v>0</v>
      </c>
      <c r="D31" s="276">
        <v>0.4</v>
      </c>
      <c r="E31" s="278">
        <f t="shared" si="1"/>
        <v>0</v>
      </c>
      <c r="F31" s="163"/>
      <c r="G31" s="137"/>
      <c r="H31" s="137"/>
      <c r="I31" s="137"/>
      <c r="J31" s="137"/>
      <c r="K31" s="137"/>
      <c r="L31" s="137"/>
      <c r="M31" s="137"/>
      <c r="N31" s="137"/>
      <c r="O31" s="137"/>
      <c r="P31" s="155"/>
      <c r="Q31" s="156"/>
      <c r="R31" s="137"/>
      <c r="S31" s="157"/>
      <c r="T31" s="137"/>
      <c r="W31" s="137"/>
      <c r="X31" s="137"/>
      <c r="Y31" s="158"/>
      <c r="Z31" s="159"/>
      <c r="AA31" s="140"/>
      <c r="AB31" s="140"/>
    </row>
    <row r="32" spans="1:28" ht="14.4" customHeight="1" x14ac:dyDescent="0.3">
      <c r="A32" s="243" t="s">
        <v>13</v>
      </c>
      <c r="B32" s="246" t="s">
        <v>127</v>
      </c>
      <c r="C32" s="162">
        <v>0</v>
      </c>
      <c r="D32" s="276">
        <v>0.2</v>
      </c>
      <c r="E32" s="278">
        <f t="shared" si="1"/>
        <v>0</v>
      </c>
      <c r="F32" s="163"/>
      <c r="G32" s="137"/>
      <c r="H32" s="137"/>
      <c r="I32" s="137"/>
      <c r="J32" s="137"/>
      <c r="K32" s="137"/>
      <c r="L32" s="137"/>
      <c r="M32" s="137"/>
      <c r="N32" s="137"/>
      <c r="O32" s="137"/>
      <c r="P32" s="155"/>
      <c r="Q32" s="156"/>
      <c r="R32" s="137"/>
      <c r="S32" s="157"/>
      <c r="T32" s="137"/>
      <c r="W32" s="137"/>
      <c r="X32" s="137"/>
      <c r="Y32" s="158"/>
      <c r="Z32" s="159"/>
      <c r="AA32" s="140"/>
      <c r="AB32" s="140"/>
    </row>
    <row r="33" spans="1:28" x14ac:dyDescent="0.3">
      <c r="A33" s="243" t="s">
        <v>14</v>
      </c>
      <c r="B33" s="246" t="s">
        <v>249</v>
      </c>
      <c r="C33" s="162">
        <v>0</v>
      </c>
      <c r="D33" s="276">
        <v>1</v>
      </c>
      <c r="E33" s="278">
        <f t="shared" si="1"/>
        <v>0</v>
      </c>
      <c r="F33" s="163"/>
      <c r="G33" s="137"/>
      <c r="H33" s="137"/>
      <c r="I33" s="137"/>
      <c r="J33" s="137"/>
      <c r="K33" s="137"/>
      <c r="L33" s="137"/>
      <c r="M33" s="137"/>
      <c r="N33" s="137"/>
      <c r="O33" s="137"/>
      <c r="P33" s="155"/>
      <c r="Q33" s="156"/>
      <c r="R33" s="137"/>
      <c r="S33" s="157"/>
      <c r="T33" s="137"/>
      <c r="W33" s="137"/>
      <c r="X33" s="137"/>
      <c r="Y33" s="158"/>
      <c r="Z33" s="159"/>
      <c r="AA33" s="140"/>
      <c r="AB33" s="140"/>
    </row>
    <row r="34" spans="1:28" x14ac:dyDescent="0.3">
      <c r="A34" s="247" t="s">
        <v>15</v>
      </c>
      <c r="B34" s="248" t="s">
        <v>128</v>
      </c>
      <c r="C34" s="162">
        <v>0</v>
      </c>
      <c r="D34" s="276">
        <v>0.7</v>
      </c>
      <c r="E34" s="278">
        <f>D34*C34</f>
        <v>0</v>
      </c>
      <c r="F34" s="163"/>
      <c r="G34" s="137"/>
      <c r="H34" s="137"/>
      <c r="I34" s="137"/>
      <c r="J34" s="137"/>
      <c r="K34" s="137"/>
      <c r="L34" s="137"/>
      <c r="M34" s="137"/>
      <c r="N34" s="137"/>
      <c r="O34" s="137"/>
      <c r="P34" s="155"/>
      <c r="Q34" s="156"/>
      <c r="R34" s="137"/>
      <c r="S34" s="157"/>
      <c r="T34" s="137"/>
    </row>
    <row r="35" spans="1:28" x14ac:dyDescent="0.3">
      <c r="A35" s="247" t="s">
        <v>16</v>
      </c>
      <c r="B35" s="249" t="s">
        <v>111</v>
      </c>
      <c r="C35" s="162">
        <v>0</v>
      </c>
      <c r="D35" s="276">
        <v>0.5</v>
      </c>
      <c r="E35" s="278">
        <f>D35*C35</f>
        <v>0</v>
      </c>
      <c r="F35" s="163"/>
      <c r="G35" s="137"/>
      <c r="H35" s="137"/>
      <c r="I35" s="137"/>
      <c r="J35" s="137"/>
      <c r="K35" s="137"/>
      <c r="L35" s="137"/>
      <c r="M35" s="137"/>
      <c r="N35" s="137"/>
      <c r="O35" s="137"/>
      <c r="P35" s="155"/>
      <c r="Q35" s="156"/>
      <c r="R35" s="137"/>
      <c r="S35" s="157"/>
      <c r="T35" s="137"/>
    </row>
    <row r="36" spans="1:28" x14ac:dyDescent="0.3">
      <c r="A36" s="247" t="s">
        <v>17</v>
      </c>
      <c r="B36" s="248" t="s">
        <v>99</v>
      </c>
      <c r="C36" s="162">
        <v>0</v>
      </c>
      <c r="D36" s="276">
        <v>0.5</v>
      </c>
      <c r="E36" s="278">
        <f>D36*C36</f>
        <v>0</v>
      </c>
      <c r="F36" s="163"/>
      <c r="G36" s="137"/>
      <c r="H36" s="137"/>
      <c r="I36" s="137"/>
      <c r="J36" s="137"/>
      <c r="K36" s="137"/>
      <c r="L36" s="137"/>
      <c r="M36" s="137"/>
      <c r="N36" s="137"/>
      <c r="O36" s="137"/>
      <c r="P36" s="155"/>
      <c r="Q36" s="156"/>
      <c r="R36" s="137"/>
      <c r="S36" s="157"/>
      <c r="T36" s="137"/>
    </row>
    <row r="37" spans="1:28" x14ac:dyDescent="0.3">
      <c r="A37" s="247" t="s">
        <v>18</v>
      </c>
      <c r="B37" s="248" t="s">
        <v>100</v>
      </c>
      <c r="C37" s="162">
        <v>0</v>
      </c>
      <c r="D37" s="276">
        <v>0.3</v>
      </c>
      <c r="E37" s="278">
        <f>D37*C37</f>
        <v>0</v>
      </c>
      <c r="F37" s="163"/>
      <c r="G37" s="137"/>
      <c r="H37" s="137"/>
      <c r="I37" s="137"/>
      <c r="J37" s="137"/>
      <c r="K37" s="137"/>
      <c r="L37" s="137"/>
      <c r="M37" s="137"/>
      <c r="N37" s="137"/>
      <c r="O37" s="137"/>
      <c r="P37" s="155"/>
      <c r="Q37" s="156"/>
      <c r="R37" s="137"/>
      <c r="S37" s="157"/>
      <c r="T37" s="137"/>
    </row>
    <row r="38" spans="1:28" x14ac:dyDescent="0.3">
      <c r="A38" s="247" t="s">
        <v>19</v>
      </c>
      <c r="B38" s="248" t="s">
        <v>101</v>
      </c>
      <c r="C38" s="162">
        <v>0</v>
      </c>
      <c r="D38" s="276">
        <v>1</v>
      </c>
      <c r="E38" s="278">
        <f t="shared" ref="E38:E52" si="2">D38*C38</f>
        <v>0</v>
      </c>
      <c r="F38" s="163"/>
      <c r="G38" s="137"/>
      <c r="H38" s="137"/>
      <c r="I38" s="137"/>
      <c r="J38" s="137"/>
      <c r="K38" s="137"/>
      <c r="L38" s="137"/>
      <c r="M38" s="137"/>
      <c r="N38" s="137"/>
      <c r="O38" s="137"/>
      <c r="P38" s="155"/>
      <c r="Q38" s="156"/>
      <c r="R38" s="137"/>
      <c r="S38" s="157"/>
      <c r="T38" s="137"/>
    </row>
    <row r="39" spans="1:28" x14ac:dyDescent="0.3">
      <c r="A39" s="247" t="s">
        <v>90</v>
      </c>
      <c r="B39" s="248" t="s">
        <v>102</v>
      </c>
      <c r="C39" s="162">
        <v>0</v>
      </c>
      <c r="D39" s="276">
        <v>0.2</v>
      </c>
      <c r="E39" s="278">
        <f t="shared" si="2"/>
        <v>0</v>
      </c>
      <c r="F39" s="163"/>
      <c r="G39" s="137"/>
      <c r="H39" s="137"/>
      <c r="I39" s="137"/>
      <c r="J39" s="137"/>
      <c r="K39" s="137"/>
      <c r="L39" s="137"/>
      <c r="M39" s="137"/>
      <c r="N39" s="137"/>
      <c r="O39" s="137"/>
      <c r="P39" s="155"/>
      <c r="Q39" s="156"/>
      <c r="R39" s="137"/>
      <c r="S39" s="157"/>
      <c r="T39" s="137"/>
    </row>
    <row r="40" spans="1:28" x14ac:dyDescent="0.3">
      <c r="A40" s="247" t="s">
        <v>20</v>
      </c>
      <c r="B40" s="249" t="s">
        <v>250</v>
      </c>
      <c r="C40" s="162">
        <v>0</v>
      </c>
      <c r="D40" s="276">
        <v>0.5</v>
      </c>
      <c r="E40" s="278">
        <f t="shared" si="2"/>
        <v>0</v>
      </c>
      <c r="F40" s="163"/>
      <c r="G40" s="137"/>
      <c r="H40" s="137"/>
      <c r="I40" s="137"/>
      <c r="J40" s="137"/>
      <c r="K40" s="137"/>
      <c r="L40" s="137"/>
      <c r="M40" s="137"/>
      <c r="N40" s="137"/>
      <c r="O40" s="137"/>
    </row>
    <row r="41" spans="1:28" x14ac:dyDescent="0.3">
      <c r="A41" s="250" t="s">
        <v>21</v>
      </c>
      <c r="B41" s="251" t="s">
        <v>112</v>
      </c>
      <c r="C41" s="162">
        <v>0</v>
      </c>
      <c r="D41" s="276">
        <v>0.7</v>
      </c>
      <c r="E41" s="278">
        <f t="shared" si="2"/>
        <v>0</v>
      </c>
      <c r="F41" s="164"/>
      <c r="G41" s="137"/>
      <c r="H41" s="137"/>
      <c r="I41" s="137"/>
      <c r="J41" s="137"/>
      <c r="K41" s="137"/>
      <c r="L41" s="137"/>
      <c r="M41" s="137"/>
      <c r="N41" s="137"/>
      <c r="O41" s="137"/>
      <c r="P41" s="155"/>
      <c r="Q41" s="156"/>
      <c r="R41" s="137"/>
      <c r="S41" s="157"/>
      <c r="T41" s="137"/>
      <c r="U41" s="165"/>
      <c r="V41" s="165"/>
      <c r="W41" s="137"/>
      <c r="X41" s="137"/>
      <c r="Y41" s="138"/>
      <c r="Z41" s="166"/>
      <c r="AA41" s="140"/>
      <c r="AB41" s="140"/>
    </row>
    <row r="42" spans="1:28" x14ac:dyDescent="0.3">
      <c r="A42" s="250" t="s">
        <v>22</v>
      </c>
      <c r="B42" s="252" t="s">
        <v>113</v>
      </c>
      <c r="C42" s="162">
        <v>0</v>
      </c>
      <c r="D42" s="276">
        <v>0.5</v>
      </c>
      <c r="E42" s="278">
        <f t="shared" si="2"/>
        <v>0</v>
      </c>
      <c r="F42" s="164"/>
      <c r="G42" s="137"/>
      <c r="H42" s="137"/>
      <c r="I42" s="137"/>
      <c r="J42" s="137"/>
      <c r="K42" s="137"/>
      <c r="L42" s="137"/>
      <c r="M42" s="137"/>
      <c r="N42" s="137"/>
      <c r="O42" s="137"/>
      <c r="P42" s="155"/>
      <c r="Q42" s="156"/>
      <c r="R42" s="137"/>
      <c r="S42" s="157"/>
      <c r="T42" s="137"/>
      <c r="U42" s="165"/>
      <c r="V42" s="165"/>
      <c r="W42" s="137"/>
      <c r="X42" s="137"/>
      <c r="Y42" s="137"/>
      <c r="Z42" s="137"/>
      <c r="AA42" s="140"/>
      <c r="AB42" s="140"/>
    </row>
    <row r="43" spans="1:28" x14ac:dyDescent="0.3">
      <c r="A43" s="250" t="s">
        <v>23</v>
      </c>
      <c r="B43" s="251" t="s">
        <v>114</v>
      </c>
      <c r="C43" s="162">
        <v>0</v>
      </c>
      <c r="D43" s="276">
        <v>0.5</v>
      </c>
      <c r="E43" s="278">
        <f t="shared" si="2"/>
        <v>0</v>
      </c>
      <c r="F43" s="164"/>
      <c r="G43" s="137"/>
      <c r="H43" s="137"/>
      <c r="I43" s="137"/>
      <c r="J43" s="137"/>
      <c r="K43" s="137"/>
      <c r="L43" s="137"/>
      <c r="M43" s="137"/>
      <c r="N43" s="137"/>
      <c r="O43" s="137"/>
      <c r="P43" s="155"/>
      <c r="Q43" s="156"/>
      <c r="R43" s="137"/>
      <c r="S43" s="157"/>
      <c r="T43" s="137"/>
      <c r="U43" s="165"/>
      <c r="V43" s="165"/>
      <c r="W43" s="140"/>
      <c r="X43" s="140"/>
      <c r="Y43" s="140"/>
      <c r="Z43" s="140"/>
      <c r="AA43" s="140"/>
      <c r="AB43" s="140"/>
    </row>
    <row r="44" spans="1:28" x14ac:dyDescent="0.3">
      <c r="A44" s="250" t="s">
        <v>24</v>
      </c>
      <c r="B44" s="253" t="s">
        <v>115</v>
      </c>
      <c r="C44" s="162">
        <v>0</v>
      </c>
      <c r="D44" s="276">
        <v>0.7</v>
      </c>
      <c r="E44" s="278">
        <f t="shared" si="2"/>
        <v>0</v>
      </c>
      <c r="F44" s="164"/>
      <c r="G44" s="137"/>
      <c r="H44" s="137"/>
      <c r="I44" s="137"/>
      <c r="J44" s="137"/>
      <c r="K44" s="137"/>
      <c r="L44" s="137"/>
      <c r="M44" s="137"/>
      <c r="N44" s="137"/>
      <c r="O44" s="137"/>
      <c r="P44" s="155"/>
      <c r="Q44" s="156"/>
      <c r="R44" s="137"/>
      <c r="S44" s="157"/>
      <c r="T44" s="137"/>
      <c r="W44" s="140"/>
      <c r="X44" s="140"/>
      <c r="Y44" s="140"/>
      <c r="Z44" s="140"/>
      <c r="AA44" s="140"/>
      <c r="AB44" s="140"/>
    </row>
    <row r="45" spans="1:28" ht="18" customHeight="1" x14ac:dyDescent="0.3">
      <c r="A45" s="250" t="s">
        <v>25</v>
      </c>
      <c r="B45" s="254" t="s">
        <v>177</v>
      </c>
      <c r="C45" s="162">
        <v>0</v>
      </c>
      <c r="D45" s="276">
        <v>1</v>
      </c>
      <c r="E45" s="278">
        <f t="shared" si="2"/>
        <v>0</v>
      </c>
      <c r="F45" s="164"/>
      <c r="G45" s="137"/>
      <c r="H45" s="137"/>
      <c r="I45" s="137"/>
      <c r="J45" s="137"/>
      <c r="K45" s="137"/>
      <c r="L45" s="137"/>
      <c r="M45" s="137"/>
      <c r="N45" s="137"/>
      <c r="O45" s="137"/>
      <c r="P45" s="155"/>
      <c r="Q45" s="156"/>
      <c r="R45" s="137"/>
      <c r="S45" s="157"/>
      <c r="T45" s="137"/>
    </row>
    <row r="46" spans="1:28" ht="18" customHeight="1" x14ac:dyDescent="0.3">
      <c r="A46" s="250" t="s">
        <v>26</v>
      </c>
      <c r="B46" s="254" t="s">
        <v>251</v>
      </c>
      <c r="C46" s="162">
        <v>0</v>
      </c>
      <c r="D46" s="276">
        <v>0.2</v>
      </c>
      <c r="E46" s="278">
        <f t="shared" si="2"/>
        <v>0</v>
      </c>
      <c r="F46" s="164"/>
      <c r="G46" s="137"/>
      <c r="H46" s="137"/>
      <c r="I46" s="137"/>
      <c r="J46" s="137"/>
      <c r="K46" s="137"/>
      <c r="L46" s="137"/>
      <c r="M46" s="137"/>
      <c r="N46" s="137"/>
      <c r="O46" s="137"/>
      <c r="P46" s="155"/>
      <c r="Q46" s="156"/>
      <c r="R46" s="137"/>
      <c r="S46" s="157"/>
      <c r="T46" s="137"/>
    </row>
    <row r="47" spans="1:28" x14ac:dyDescent="0.3">
      <c r="A47" s="255" t="s">
        <v>27</v>
      </c>
      <c r="B47" s="256" t="s">
        <v>95</v>
      </c>
      <c r="C47" s="162">
        <v>0</v>
      </c>
      <c r="D47" s="276">
        <v>0.6</v>
      </c>
      <c r="E47" s="278">
        <f t="shared" si="2"/>
        <v>0</v>
      </c>
      <c r="F47" s="163"/>
      <c r="G47" s="137"/>
      <c r="H47" s="137"/>
      <c r="I47" s="137"/>
      <c r="J47" s="137"/>
      <c r="K47" s="137"/>
      <c r="L47" s="137"/>
      <c r="M47" s="137"/>
      <c r="N47" s="137"/>
      <c r="O47" s="137"/>
      <c r="P47" s="155"/>
      <c r="Q47" s="156"/>
      <c r="R47" s="137"/>
      <c r="S47" s="157"/>
      <c r="T47" s="137"/>
      <c r="W47" s="137"/>
      <c r="X47" s="137"/>
      <c r="Y47" s="158"/>
      <c r="Z47" s="159"/>
      <c r="AA47" s="140"/>
      <c r="AB47" s="140"/>
    </row>
    <row r="48" spans="1:28" x14ac:dyDescent="0.3">
      <c r="A48" s="255" t="s">
        <v>28</v>
      </c>
      <c r="B48" s="256" t="s">
        <v>96</v>
      </c>
      <c r="C48" s="162">
        <v>0</v>
      </c>
      <c r="D48" s="276">
        <v>0.4</v>
      </c>
      <c r="E48" s="278">
        <f t="shared" si="2"/>
        <v>0</v>
      </c>
      <c r="F48" s="163"/>
      <c r="G48" s="137"/>
      <c r="H48" s="137"/>
      <c r="I48" s="137"/>
      <c r="J48" s="137"/>
      <c r="K48" s="137"/>
      <c r="L48" s="137"/>
      <c r="M48" s="137"/>
      <c r="N48" s="137"/>
      <c r="O48" s="137"/>
      <c r="P48" s="155"/>
      <c r="Q48" s="156"/>
      <c r="R48" s="137"/>
      <c r="S48" s="157"/>
      <c r="T48" s="137"/>
      <c r="W48" s="137"/>
      <c r="X48" s="137"/>
      <c r="Y48" s="158"/>
      <c r="Z48" s="159"/>
      <c r="AA48" s="140"/>
      <c r="AB48" s="140"/>
    </row>
    <row r="49" spans="1:32" x14ac:dyDescent="0.3">
      <c r="A49" s="255" t="s">
        <v>29</v>
      </c>
      <c r="B49" s="256" t="s">
        <v>97</v>
      </c>
      <c r="C49" s="162">
        <v>0</v>
      </c>
      <c r="D49" s="276">
        <v>0.2</v>
      </c>
      <c r="E49" s="278">
        <f t="shared" si="2"/>
        <v>0</v>
      </c>
      <c r="F49" s="163"/>
      <c r="G49" s="137"/>
      <c r="H49" s="137"/>
      <c r="I49" s="137"/>
      <c r="J49" s="137"/>
      <c r="K49" s="137"/>
      <c r="L49" s="137"/>
      <c r="M49" s="137"/>
      <c r="N49" s="137"/>
      <c r="O49" s="137"/>
      <c r="P49" s="155"/>
      <c r="Q49" s="156"/>
      <c r="R49" s="137"/>
      <c r="S49" s="157"/>
      <c r="T49" s="137"/>
      <c r="W49" s="137"/>
      <c r="X49" s="137"/>
      <c r="Y49" s="158"/>
      <c r="Z49" s="159"/>
      <c r="AA49" s="140"/>
      <c r="AB49" s="140"/>
    </row>
    <row r="50" spans="1:32" x14ac:dyDescent="0.3">
      <c r="A50" s="255" t="s">
        <v>30</v>
      </c>
      <c r="B50" s="257" t="s">
        <v>67</v>
      </c>
      <c r="C50" s="162">
        <v>0</v>
      </c>
      <c r="D50" s="276">
        <v>0.5</v>
      </c>
      <c r="E50" s="278">
        <f t="shared" si="2"/>
        <v>0</v>
      </c>
      <c r="F50" s="163"/>
      <c r="G50" s="137"/>
      <c r="H50" s="137"/>
      <c r="I50" s="137"/>
      <c r="J50" s="137"/>
      <c r="K50" s="137"/>
      <c r="L50" s="137"/>
      <c r="M50" s="137"/>
      <c r="N50" s="137"/>
      <c r="O50" s="137"/>
      <c r="P50" s="155"/>
      <c r="Q50" s="156"/>
      <c r="R50" s="137"/>
      <c r="S50" s="157"/>
      <c r="T50" s="137"/>
      <c r="W50" s="137"/>
      <c r="X50" s="137"/>
      <c r="Y50" s="158"/>
      <c r="Z50" s="159"/>
      <c r="AA50" s="140"/>
      <c r="AB50" s="140"/>
    </row>
    <row r="51" spans="1:32" x14ac:dyDescent="0.3">
      <c r="A51" s="255" t="s">
        <v>31</v>
      </c>
      <c r="B51" s="256" t="s">
        <v>252</v>
      </c>
      <c r="C51" s="162">
        <v>0</v>
      </c>
      <c r="D51" s="276">
        <v>0.5</v>
      </c>
      <c r="E51" s="278">
        <f t="shared" si="2"/>
        <v>0</v>
      </c>
      <c r="F51" s="163"/>
      <c r="G51" s="137"/>
      <c r="H51" s="137"/>
      <c r="I51" s="137"/>
      <c r="J51" s="137"/>
      <c r="K51" s="137"/>
      <c r="L51" s="137"/>
      <c r="M51" s="137"/>
      <c r="N51" s="137"/>
      <c r="O51" s="137"/>
      <c r="P51" s="155"/>
      <c r="Q51" s="156"/>
      <c r="R51" s="137"/>
      <c r="S51" s="157"/>
      <c r="T51" s="137"/>
      <c r="W51" s="137"/>
      <c r="X51" s="137"/>
      <c r="Y51" s="158"/>
      <c r="Z51" s="159"/>
      <c r="AA51" s="140"/>
      <c r="AB51" s="140"/>
    </row>
    <row r="52" spans="1:32" x14ac:dyDescent="0.3">
      <c r="A52" s="258" t="s">
        <v>32</v>
      </c>
      <c r="B52" s="259" t="s">
        <v>43</v>
      </c>
      <c r="C52" s="162">
        <v>0</v>
      </c>
      <c r="D52" s="276">
        <v>1.3</v>
      </c>
      <c r="E52" s="278">
        <f t="shared" si="2"/>
        <v>0</v>
      </c>
      <c r="F52" s="164"/>
      <c r="G52" s="137"/>
      <c r="H52" s="137"/>
      <c r="I52" s="137"/>
      <c r="J52" s="137"/>
      <c r="K52" s="137"/>
      <c r="L52" s="137"/>
      <c r="M52" s="137"/>
      <c r="N52" s="137"/>
      <c r="O52" s="137"/>
      <c r="P52" s="155"/>
      <c r="Q52" s="156"/>
      <c r="R52" s="137"/>
      <c r="S52" s="157"/>
      <c r="T52" s="137"/>
      <c r="W52" s="137"/>
      <c r="X52" s="137"/>
      <c r="Y52" s="158"/>
      <c r="Z52" s="159"/>
      <c r="AA52" s="140"/>
      <c r="AB52" s="140"/>
    </row>
    <row r="53" spans="1:32" x14ac:dyDescent="0.3">
      <c r="A53" s="258" t="s">
        <v>33</v>
      </c>
      <c r="B53" s="259" t="s">
        <v>66</v>
      </c>
      <c r="C53" s="162">
        <v>0</v>
      </c>
      <c r="D53" s="276">
        <v>0.8</v>
      </c>
      <c r="E53" s="278">
        <f t="shared" si="1"/>
        <v>0</v>
      </c>
      <c r="F53" s="164"/>
      <c r="G53" s="137"/>
      <c r="H53" s="137"/>
      <c r="I53" s="137"/>
      <c r="J53" s="137"/>
      <c r="K53" s="137"/>
      <c r="L53" s="137"/>
      <c r="M53" s="137"/>
      <c r="N53" s="137"/>
      <c r="O53" s="137"/>
      <c r="P53" s="155"/>
      <c r="Q53" s="156"/>
      <c r="R53" s="137"/>
      <c r="S53" s="157"/>
      <c r="T53" s="137"/>
      <c r="W53" s="137"/>
      <c r="X53" s="137"/>
      <c r="Y53" s="158"/>
      <c r="Z53" s="159"/>
      <c r="AA53" s="140"/>
      <c r="AB53" s="140"/>
    </row>
    <row r="54" spans="1:32" x14ac:dyDescent="0.3">
      <c r="A54" s="258" t="s">
        <v>34</v>
      </c>
      <c r="B54" s="259" t="s">
        <v>81</v>
      </c>
      <c r="C54" s="162">
        <v>0</v>
      </c>
      <c r="D54" s="276">
        <v>2</v>
      </c>
      <c r="E54" s="278">
        <f t="shared" si="1"/>
        <v>0</v>
      </c>
      <c r="F54" s="164"/>
      <c r="G54" s="137"/>
      <c r="H54" s="137"/>
      <c r="I54" s="137"/>
      <c r="J54" s="137"/>
      <c r="K54" s="137"/>
      <c r="L54" s="137"/>
      <c r="M54" s="137"/>
      <c r="N54" s="137"/>
      <c r="O54" s="137"/>
      <c r="P54" s="155"/>
      <c r="Q54" s="156"/>
      <c r="R54" s="137"/>
      <c r="S54" s="157"/>
      <c r="T54" s="137"/>
      <c r="W54" s="137"/>
      <c r="X54" s="137"/>
      <c r="Y54" s="158"/>
      <c r="Z54" s="159"/>
      <c r="AA54" s="140"/>
      <c r="AB54" s="140"/>
    </row>
    <row r="55" spans="1:32" ht="17.25" customHeight="1" x14ac:dyDescent="0.3">
      <c r="A55" s="260" t="s">
        <v>35</v>
      </c>
      <c r="B55" s="261" t="s">
        <v>131</v>
      </c>
      <c r="C55" s="162">
        <v>0</v>
      </c>
      <c r="D55" s="276">
        <v>1</v>
      </c>
      <c r="E55" s="278">
        <f t="shared" si="1"/>
        <v>0</v>
      </c>
      <c r="F55" s="164"/>
      <c r="G55" s="137"/>
      <c r="H55" s="137"/>
      <c r="I55" s="137"/>
      <c r="J55" s="137"/>
      <c r="K55" s="137"/>
      <c r="L55" s="137"/>
      <c r="M55" s="137"/>
      <c r="N55" s="137"/>
      <c r="O55" s="137"/>
      <c r="P55" s="155"/>
      <c r="Q55" s="156"/>
      <c r="R55" s="137"/>
      <c r="S55" s="157"/>
      <c r="T55" s="137"/>
    </row>
    <row r="56" spans="1:32" ht="16.5" customHeight="1" x14ac:dyDescent="0.3">
      <c r="A56" s="260" t="s">
        <v>52</v>
      </c>
      <c r="B56" s="261" t="s">
        <v>132</v>
      </c>
      <c r="C56" s="162">
        <v>0</v>
      </c>
      <c r="D56" s="276">
        <v>0.7</v>
      </c>
      <c r="E56" s="278">
        <f t="shared" si="1"/>
        <v>0</v>
      </c>
      <c r="F56" s="164"/>
      <c r="G56" s="137"/>
      <c r="H56" s="137"/>
      <c r="I56" s="137"/>
      <c r="J56" s="137"/>
      <c r="K56" s="137"/>
      <c r="L56" s="137"/>
      <c r="M56" s="137"/>
      <c r="N56" s="137"/>
      <c r="O56" s="137"/>
      <c r="P56" s="155"/>
      <c r="Q56" s="156"/>
      <c r="R56" s="137"/>
      <c r="S56" s="157"/>
      <c r="T56" s="137"/>
    </row>
    <row r="57" spans="1:32" x14ac:dyDescent="0.3">
      <c r="A57" s="260" t="s">
        <v>53</v>
      </c>
      <c r="B57" s="261" t="s">
        <v>133</v>
      </c>
      <c r="C57" s="162">
        <v>0</v>
      </c>
      <c r="D57" s="276">
        <v>0.5</v>
      </c>
      <c r="E57" s="278">
        <f t="shared" si="1"/>
        <v>0</v>
      </c>
      <c r="F57" s="164"/>
      <c r="G57" s="137"/>
      <c r="H57" s="137"/>
      <c r="I57" s="137"/>
      <c r="J57" s="137"/>
      <c r="K57" s="137"/>
      <c r="L57" s="137"/>
      <c r="M57" s="137"/>
      <c r="N57" s="137"/>
      <c r="O57" s="137"/>
      <c r="P57" s="155"/>
      <c r="Q57" s="156"/>
      <c r="R57" s="137"/>
      <c r="S57" s="157"/>
      <c r="T57" s="137"/>
    </row>
    <row r="58" spans="1:32" ht="15" customHeight="1" x14ac:dyDescent="0.3">
      <c r="A58" s="260" t="s">
        <v>64</v>
      </c>
      <c r="B58" s="261" t="s">
        <v>116</v>
      </c>
      <c r="C58" s="162">
        <v>0</v>
      </c>
      <c r="D58" s="276">
        <v>0.8</v>
      </c>
      <c r="E58" s="278">
        <f t="shared" si="1"/>
        <v>0</v>
      </c>
      <c r="F58" s="164"/>
      <c r="G58" s="137"/>
      <c r="H58" s="137"/>
      <c r="I58" s="137"/>
      <c r="J58" s="137"/>
      <c r="K58" s="137"/>
      <c r="L58" s="137"/>
      <c r="M58" s="137"/>
      <c r="N58" s="137"/>
      <c r="O58" s="137"/>
      <c r="P58" s="155"/>
      <c r="Q58" s="156"/>
      <c r="R58" s="137"/>
      <c r="S58" s="157"/>
      <c r="T58" s="137"/>
    </row>
    <row r="59" spans="1:32" x14ac:dyDescent="0.3">
      <c r="A59" s="260" t="s">
        <v>118</v>
      </c>
      <c r="B59" s="261" t="s">
        <v>259</v>
      </c>
      <c r="C59" s="162">
        <v>0</v>
      </c>
      <c r="D59" s="276">
        <v>3</v>
      </c>
      <c r="E59" s="278">
        <f t="shared" si="1"/>
        <v>0</v>
      </c>
      <c r="F59" s="164"/>
      <c r="G59" s="137"/>
      <c r="H59" s="137"/>
      <c r="I59" s="137"/>
      <c r="J59" s="137"/>
      <c r="K59" s="137"/>
      <c r="L59" s="137"/>
      <c r="M59" s="137"/>
      <c r="N59" s="137"/>
      <c r="O59" s="137"/>
      <c r="P59" s="155"/>
      <c r="Q59" s="156"/>
      <c r="R59" s="137"/>
      <c r="S59" s="157"/>
      <c r="T59" s="137"/>
    </row>
    <row r="60" spans="1:32" x14ac:dyDescent="0.3">
      <c r="A60" s="260" t="s">
        <v>119</v>
      </c>
      <c r="B60" s="261" t="s">
        <v>266</v>
      </c>
      <c r="C60" s="162">
        <v>0</v>
      </c>
      <c r="D60" s="276">
        <v>0.5</v>
      </c>
      <c r="E60" s="278">
        <f t="shared" si="1"/>
        <v>0</v>
      </c>
      <c r="F60" s="164"/>
      <c r="G60" s="137"/>
      <c r="H60" s="137"/>
      <c r="I60" s="137"/>
      <c r="J60" s="137"/>
      <c r="K60" s="137"/>
      <c r="L60" s="137"/>
      <c r="M60" s="137"/>
      <c r="N60" s="137"/>
      <c r="O60" s="137"/>
      <c r="P60" s="155"/>
      <c r="Q60" s="156"/>
      <c r="R60" s="137"/>
      <c r="S60" s="157"/>
      <c r="T60" s="137"/>
    </row>
    <row r="61" spans="1:32" x14ac:dyDescent="0.3">
      <c r="A61" s="260" t="s">
        <v>120</v>
      </c>
      <c r="B61" s="261" t="s">
        <v>117</v>
      </c>
      <c r="C61" s="162">
        <v>0</v>
      </c>
      <c r="D61" s="276">
        <v>0.5</v>
      </c>
      <c r="E61" s="278">
        <f t="shared" si="1"/>
        <v>0</v>
      </c>
      <c r="F61" s="164"/>
      <c r="G61" s="137"/>
      <c r="H61" s="137"/>
      <c r="I61" s="137"/>
      <c r="J61" s="137"/>
      <c r="K61" s="137"/>
      <c r="L61" s="137"/>
      <c r="M61" s="137"/>
      <c r="N61" s="137"/>
      <c r="O61" s="137"/>
      <c r="P61" s="155"/>
      <c r="Q61" s="156"/>
      <c r="R61" s="137"/>
      <c r="S61" s="157"/>
      <c r="T61" s="137"/>
    </row>
    <row r="62" spans="1:32" x14ac:dyDescent="0.3">
      <c r="A62" s="260" t="s">
        <v>121</v>
      </c>
      <c r="B62" s="261" t="s">
        <v>76</v>
      </c>
      <c r="C62" s="168">
        <v>0</v>
      </c>
      <c r="D62" s="276">
        <v>0.3</v>
      </c>
      <c r="E62" s="278">
        <f>D62*C62</f>
        <v>0</v>
      </c>
      <c r="F62" s="164"/>
      <c r="G62" s="137"/>
      <c r="H62" s="137"/>
      <c r="I62" s="137"/>
      <c r="J62" s="137"/>
      <c r="K62" s="137"/>
      <c r="L62" s="137"/>
      <c r="M62" s="137"/>
      <c r="N62" s="137"/>
      <c r="O62" s="137"/>
    </row>
    <row r="63" spans="1:32" x14ac:dyDescent="0.3">
      <c r="A63" s="260" t="s">
        <v>122</v>
      </c>
      <c r="B63" s="262" t="s">
        <v>91</v>
      </c>
      <c r="C63" s="162">
        <v>0</v>
      </c>
      <c r="D63" s="276">
        <v>0.3</v>
      </c>
      <c r="E63" s="278">
        <f t="shared" si="1"/>
        <v>0</v>
      </c>
      <c r="F63" s="164"/>
      <c r="G63" s="137"/>
      <c r="H63" s="137"/>
      <c r="I63" s="137"/>
      <c r="J63" s="137"/>
      <c r="K63" s="137"/>
      <c r="L63" s="137"/>
      <c r="M63" s="137"/>
      <c r="N63" s="137"/>
      <c r="O63" s="137"/>
      <c r="P63" s="155"/>
      <c r="Q63" s="156"/>
      <c r="R63" s="137"/>
      <c r="S63" s="157"/>
      <c r="T63" s="137"/>
    </row>
    <row r="64" spans="1:32" x14ac:dyDescent="0.3">
      <c r="A64" s="260" t="s">
        <v>211</v>
      </c>
      <c r="B64" s="261" t="s">
        <v>134</v>
      </c>
      <c r="C64" s="169">
        <v>0</v>
      </c>
      <c r="D64" s="276">
        <v>0.4</v>
      </c>
      <c r="E64" s="278">
        <f t="shared" si="1"/>
        <v>0</v>
      </c>
      <c r="F64" s="164"/>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x14ac:dyDescent="0.3">
      <c r="A65" s="260" t="s">
        <v>212</v>
      </c>
      <c r="B65" s="263" t="s">
        <v>135</v>
      </c>
      <c r="C65" s="169">
        <v>0</v>
      </c>
      <c r="D65" s="276">
        <v>0.3</v>
      </c>
      <c r="E65" s="278">
        <f t="shared" si="1"/>
        <v>0</v>
      </c>
      <c r="F65" s="164"/>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15" thickBot="1" x14ac:dyDescent="0.35">
      <c r="A66" s="260" t="s">
        <v>213</v>
      </c>
      <c r="B66" s="263" t="s">
        <v>216</v>
      </c>
      <c r="C66" s="169">
        <v>0</v>
      </c>
      <c r="D66" s="276">
        <v>0.3</v>
      </c>
      <c r="E66" s="278">
        <f t="shared" si="1"/>
        <v>0</v>
      </c>
      <c r="F66" s="164"/>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s="170" customFormat="1" ht="29.4" thickBot="1" x14ac:dyDescent="0.6">
      <c r="A67" s="264"/>
      <c r="B67" s="265" t="s">
        <v>71</v>
      </c>
      <c r="C67" s="284">
        <f>SUM(C7:C10,C24:C66)</f>
        <v>0</v>
      </c>
      <c r="D67" s="279"/>
      <c r="E67" s="280">
        <f>SUM(E7:E66)</f>
        <v>0</v>
      </c>
      <c r="F67" s="172"/>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x14ac:dyDescent="0.3">
      <c r="B68" s="165"/>
      <c r="C68" s="165"/>
      <c r="D68" s="165"/>
      <c r="E68" s="165"/>
      <c r="F68" s="165"/>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31.2" x14ac:dyDescent="0.6">
      <c r="B69" s="173" t="s">
        <v>206</v>
      </c>
      <c r="C69" s="137"/>
      <c r="D69" s="174"/>
      <c r="E69" s="159"/>
      <c r="F69" s="159"/>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x14ac:dyDescent="0.3">
      <c r="B70" s="137"/>
      <c r="C70" s="137"/>
      <c r="D70" s="174"/>
      <c r="E70" s="159"/>
      <c r="F70" s="159"/>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row>
    <row r="71" spans="1:32" x14ac:dyDescent="0.3">
      <c r="B71" s="137"/>
      <c r="C71" s="137"/>
      <c r="D71" s="174"/>
      <c r="E71" s="159"/>
      <c r="F71" s="159"/>
      <c r="I71" s="137"/>
      <c r="J71" s="137"/>
      <c r="K71" s="137"/>
      <c r="L71" s="137"/>
      <c r="M71" s="137"/>
      <c r="N71" s="137"/>
      <c r="O71" s="137"/>
    </row>
    <row r="72" spans="1:32" x14ac:dyDescent="0.3">
      <c r="B72" s="165"/>
      <c r="C72" s="165"/>
      <c r="D72" s="174"/>
      <c r="E72" s="159"/>
      <c r="F72" s="159"/>
      <c r="I72" s="137"/>
      <c r="J72" s="137"/>
      <c r="K72" s="137"/>
      <c r="L72" s="137"/>
      <c r="M72" s="137"/>
      <c r="N72" s="137"/>
      <c r="O72" s="137"/>
    </row>
    <row r="73" spans="1:32" x14ac:dyDescent="0.3">
      <c r="B73" s="165"/>
      <c r="C73" s="165"/>
      <c r="I73" s="137"/>
      <c r="J73" s="137"/>
      <c r="K73" s="137"/>
      <c r="L73" s="137"/>
      <c r="M73" s="137"/>
      <c r="N73" s="137"/>
      <c r="O73" s="137"/>
    </row>
    <row r="75" spans="1:32" x14ac:dyDescent="0.3">
      <c r="K75" s="165"/>
    </row>
    <row r="76" spans="1:32" x14ac:dyDescent="0.3">
      <c r="C76" s="175"/>
      <c r="G76" s="175"/>
      <c r="H76" s="175"/>
      <c r="I76" s="175"/>
      <c r="J76" s="175"/>
      <c r="K76" s="165"/>
    </row>
    <row r="77" spans="1:32" x14ac:dyDescent="0.3">
      <c r="K77" s="165"/>
    </row>
    <row r="78" spans="1:32" x14ac:dyDescent="0.3">
      <c r="K78" s="165"/>
    </row>
    <row r="79" spans="1:32" x14ac:dyDescent="0.3">
      <c r="K79" s="165"/>
    </row>
    <row r="80" spans="1:32" x14ac:dyDescent="0.3">
      <c r="K80" s="165"/>
    </row>
    <row r="81" spans="11:11" x14ac:dyDescent="0.3">
      <c r="K81" s="165"/>
    </row>
    <row r="82" spans="11:11" x14ac:dyDescent="0.3">
      <c r="K82" s="165"/>
    </row>
    <row r="83" spans="11:11" x14ac:dyDescent="0.3">
      <c r="K83" s="165"/>
    </row>
    <row r="84" spans="11:11" x14ac:dyDescent="0.3">
      <c r="K84" s="165"/>
    </row>
    <row r="85" spans="11:11" x14ac:dyDescent="0.3">
      <c r="K85" s="165"/>
    </row>
    <row r="86" spans="11:11" x14ac:dyDescent="0.3">
      <c r="K86" s="165"/>
    </row>
    <row r="87" spans="11:11" x14ac:dyDescent="0.3">
      <c r="K87" s="165"/>
    </row>
    <row r="88" spans="11:11" x14ac:dyDescent="0.3">
      <c r="K88" s="165"/>
    </row>
    <row r="89" spans="11:11" x14ac:dyDescent="0.3">
      <c r="K89" s="165"/>
    </row>
    <row r="90" spans="11:11" x14ac:dyDescent="0.3">
      <c r="K90" s="165"/>
    </row>
  </sheetData>
  <sheetProtection algorithmName="SHA-512" hashValue="rLECfgJ9a3wmgfVSYNuv1QS/UrF19y5wEyuSJJzIBb3Ffzq6ZgmWmmXahS7p4cBjUrnRRkS9JM6IBfJ9QOfXcw==" saltValue="Y+J49JjKSEG25omMiGZIfA==" spinCount="100000" sheet="1" objects="1" scenarios="1"/>
  <mergeCells count="3">
    <mergeCell ref="J2:N2"/>
    <mergeCell ref="P2:S2"/>
    <mergeCell ref="W2:Z2"/>
  </mergeCells>
  <pageMargins left="0.7" right="0.7" top="0.75" bottom="0.75" header="0.3" footer="0.3"/>
  <pageSetup paperSize="9"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GYF översikt</vt:lpstr>
      <vt:lpstr>Lista - ytor och kvaliteter</vt:lpstr>
      <vt:lpstr>Område X</vt:lpstr>
      <vt:lpstr>Område Y</vt:lpstr>
      <vt:lpstr>Område Z</vt:lpstr>
    </vt:vector>
  </TitlesOfParts>
  <Company>WSP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Larsson, Daniel</dc:creator>
  <cp:lastModifiedBy>Nilsson, Emmelie</cp:lastModifiedBy>
  <cp:lastPrinted>2017-09-28T09:13:31Z</cp:lastPrinted>
  <dcterms:created xsi:type="dcterms:W3CDTF">2014-06-18T11:01:47Z</dcterms:created>
  <dcterms:modified xsi:type="dcterms:W3CDTF">2018-03-14T15:55:59Z</dcterms:modified>
</cp:coreProperties>
</file>